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80" windowWidth="19440" windowHeight="9345" tabRatio="761" firstSheet="23" activeTab="28"/>
  </bookViews>
  <sheets>
    <sheet name="T&amp;C" sheetId="5" r:id="rId1"/>
    <sheet name="Daman" sheetId="1" r:id="rId2"/>
    <sheet name="Silvassa" sheetId="2" r:id="rId3"/>
    <sheet name="Thane" sheetId="3" r:id="rId4"/>
    <sheet name="Raigad" sheetId="4" r:id="rId5"/>
    <sheet name="Umbergaon" sheetId="6" r:id="rId6"/>
    <sheet name="Vadodra" sheetId="7" r:id="rId7"/>
    <sheet name="Nashik" sheetId="8" r:id="rId8"/>
    <sheet name="GOA" sheetId="9" r:id="rId9"/>
    <sheet name="Bankura" sheetId="10" r:id="rId10"/>
    <sheet name="Chennai-Hossur" sheetId="11" r:id="rId11"/>
    <sheet name="Pondicherry" sheetId="12" r:id="rId12"/>
    <sheet name="Barshi" sheetId="13" r:id="rId13"/>
    <sheet name="Noida" sheetId="14" r:id="rId14"/>
    <sheet name="Haridwar" sheetId="15" r:id="rId15"/>
    <sheet name="Baddi" sheetId="16" r:id="rId16"/>
    <sheet name="Kerala" sheetId="17" r:id="rId17"/>
    <sheet name="Salem" sheetId="18" r:id="rId18"/>
    <sheet name="Guwhati" sheetId="19" r:id="rId19"/>
    <sheet name="Bhuneshwar" sheetId="20" r:id="rId20"/>
    <sheet name="Jammu" sheetId="21" r:id="rId21"/>
    <sheet name="Mehbubnagar" sheetId="29" r:id="rId22"/>
    <sheet name="STOCK POINT- Daman" sheetId="22" r:id="rId23"/>
    <sheet name="Stock Point -Silvassa" sheetId="23" r:id="rId24"/>
    <sheet name="Stock Point - Bhiwandi " sheetId="30" r:id="rId25"/>
    <sheet name="Stock Point- Nagpur" sheetId="24" r:id="rId26"/>
    <sheet name="Nashik Warehouse" sheetId="25" r:id="rId27"/>
    <sheet name="Kolkatta Warehouse" sheetId="26" r:id="rId28"/>
    <sheet name="Chennai Warehouse" sheetId="27" r:id="rId29"/>
    <sheet name="SWEEP" sheetId="28" r:id="rId30"/>
  </sheets>
  <definedNames>
    <definedName name="_xlnm.Print_Area" localSheetId="15">Baddi!$A$1:$I$91</definedName>
    <definedName name="_xlnm.Print_Area" localSheetId="9">Bankura!$A$1:$I$91</definedName>
    <definedName name="_xlnm.Print_Area" localSheetId="12">Barshi!$A$1:$I$93</definedName>
    <definedName name="_xlnm.Print_Area" localSheetId="19">Bhuneshwar!$A$1:$I$92</definedName>
    <definedName name="_xlnm.Print_Area" localSheetId="28">'Chennai Warehouse'!$A$1:$H$94</definedName>
    <definedName name="_xlnm.Print_Area" localSheetId="10">'Chennai-Hossur'!$A$1:$J$93</definedName>
    <definedName name="_xlnm.Print_Area" localSheetId="1">Daman!$A$1:$I$90</definedName>
    <definedName name="_xlnm.Print_Area" localSheetId="8">GOA!$A$1:$I$93</definedName>
    <definedName name="_xlnm.Print_Area" localSheetId="18">Guwhati!$A$1:$I$92</definedName>
    <definedName name="_xlnm.Print_Area" localSheetId="14">Haridwar!$A$1:$I$92</definedName>
    <definedName name="_xlnm.Print_Area" localSheetId="20">Jammu!$A$1:$I$93</definedName>
    <definedName name="_xlnm.Print_Area" localSheetId="16">Kerala!$A$1:$I$89</definedName>
    <definedName name="_xlnm.Print_Area" localSheetId="27">'Kolkatta Warehouse'!$A$1:$H$93</definedName>
    <definedName name="_xlnm.Print_Area" localSheetId="21">Mehbubnagar!$A$1:$I$89</definedName>
    <definedName name="_xlnm.Print_Area" localSheetId="7">Nashik!$A$1:$I$92</definedName>
    <definedName name="_xlnm.Print_Area" localSheetId="26">'Nashik Warehouse'!$A$1:$H$92</definedName>
    <definedName name="_xlnm.Print_Area" localSheetId="13">Noida!$A$1:$I$92</definedName>
    <definedName name="_xlnm.Print_Area" localSheetId="11">Pondicherry!$A$1:$I$92</definedName>
    <definedName name="_xlnm.Print_Area" localSheetId="4">Raigad!$A$1:$I$89</definedName>
    <definedName name="_xlnm.Print_Area" localSheetId="17">Salem!$A$1:$I$92</definedName>
    <definedName name="_xlnm.Print_Area" localSheetId="2">Silvassa!$A$1:$I$92</definedName>
    <definedName name="_xlnm.Print_Area" localSheetId="22">'STOCK POINT- Daman'!$A$1:$G$92</definedName>
    <definedName name="_xlnm.Print_Area" localSheetId="25">'Stock Point- Nagpur'!$A$1:$H$92</definedName>
    <definedName name="_xlnm.Print_Area" localSheetId="23">'Stock Point -Silvassa'!$A$1:$G$92</definedName>
    <definedName name="_xlnm.Print_Area" localSheetId="29">SWEEP!$A$1:$I$33</definedName>
    <definedName name="_xlnm.Print_Area" localSheetId="3">Thane!$A$1:$I$93</definedName>
    <definedName name="_xlnm.Print_Area" localSheetId="5">Umbergaon!$A$1:$I$89</definedName>
    <definedName name="_xlnm.Print_Area" localSheetId="6">Vadodra!$A$1:$J$95</definedName>
  </definedNames>
  <calcPr calcId="124519"/>
</workbook>
</file>

<file path=xl/calcChain.xml><?xml version="1.0" encoding="utf-8"?>
<calcChain xmlns="http://schemas.openxmlformats.org/spreadsheetml/2006/main">
  <c r="E25" i="30"/>
  <c r="F25" s="1"/>
  <c r="E21"/>
  <c r="F21" s="1"/>
  <c r="E78" l="1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4"/>
  <c r="F64" s="1"/>
  <c r="E63"/>
  <c r="F63" s="1"/>
  <c r="E62"/>
  <c r="F62" s="1"/>
  <c r="E61"/>
  <c r="F61" s="1"/>
  <c r="F60"/>
  <c r="E60"/>
  <c r="E59"/>
  <c r="F59" s="1"/>
  <c r="E58"/>
  <c r="F58" s="1"/>
  <c r="E57"/>
  <c r="F57" s="1"/>
  <c r="E55"/>
  <c r="F55" s="1"/>
  <c r="E53"/>
  <c r="F53" s="1"/>
  <c r="E52"/>
  <c r="F52" s="1"/>
  <c r="E51"/>
  <c r="F51" s="1"/>
  <c r="E50"/>
  <c r="F50" s="1"/>
  <c r="E49"/>
  <c r="F49" s="1"/>
  <c r="E47"/>
  <c r="F47" s="1"/>
  <c r="E45"/>
  <c r="F45" s="1"/>
  <c r="E44"/>
  <c r="F44" s="1"/>
  <c r="E43"/>
  <c r="F43" s="1"/>
  <c r="F41"/>
  <c r="E41"/>
  <c r="E40"/>
  <c r="F40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20"/>
  <c r="F20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F11" i="13"/>
  <c r="E16" i="27"/>
  <c r="G16" s="1"/>
  <c r="G17" i="26"/>
  <c r="E15" i="25"/>
  <c r="G15" s="1"/>
  <c r="E15" i="24"/>
  <c r="F15" s="1"/>
  <c r="E15" i="23"/>
  <c r="F15" s="1"/>
  <c r="E15" i="22"/>
  <c r="F15" s="1"/>
  <c r="F15" i="21"/>
  <c r="H15" s="1"/>
  <c r="I15" s="1"/>
  <c r="F15" i="16"/>
  <c r="H15" s="1"/>
  <c r="F15" i="15"/>
  <c r="H15" s="1"/>
  <c r="I15" s="1"/>
  <c r="F15" i="14"/>
  <c r="H15" s="1"/>
  <c r="F15" i="13"/>
  <c r="F15" i="12"/>
  <c r="H15" s="1"/>
  <c r="F15" i="11"/>
  <c r="F14" i="10"/>
  <c r="F15" i="9"/>
  <c r="H15" s="1"/>
  <c r="F15" i="8"/>
  <c r="H15" s="1"/>
  <c r="I15" s="1"/>
  <c r="F15" i="7"/>
  <c r="H15" s="1"/>
  <c r="I15" s="1"/>
  <c r="F15" i="6"/>
  <c r="H15" s="1"/>
  <c r="F14" i="4"/>
  <c r="H14" s="1"/>
  <c r="I14" s="1"/>
  <c r="F15" i="3"/>
  <c r="H15" s="1"/>
  <c r="F15" i="2"/>
  <c r="H15" s="1"/>
  <c r="F14" i="1"/>
  <c r="H14" s="1"/>
  <c r="H11" i="13" l="1"/>
  <c r="I11" s="1"/>
  <c r="I15" i="9"/>
  <c r="H15" i="13"/>
  <c r="I15" s="1"/>
  <c r="I15" i="16"/>
  <c r="I15" i="14"/>
  <c r="I15" i="12"/>
  <c r="H15" i="11"/>
  <c r="I15" s="1"/>
  <c r="I15" i="6"/>
  <c r="I15" i="3"/>
  <c r="I15" i="2"/>
  <c r="I14" i="1"/>
  <c r="H14" i="10"/>
  <c r="I14" s="1"/>
  <c r="F75" i="15"/>
  <c r="F74"/>
  <c r="H74" s="1"/>
  <c r="I74" s="1"/>
  <c r="F11" i="14"/>
  <c r="H11" s="1"/>
  <c r="H75" i="15" l="1"/>
  <c r="I75" s="1"/>
  <c r="I11" i="14"/>
  <c r="F75"/>
  <c r="H75" s="1"/>
  <c r="I75" s="1"/>
  <c r="F74"/>
  <c r="H74" s="1"/>
  <c r="I74" s="1"/>
  <c r="F32" i="6"/>
  <c r="H32" s="1"/>
  <c r="I32" l="1"/>
  <c r="E74" i="23"/>
  <c r="F74" s="1"/>
  <c r="E74" i="22"/>
  <c r="F74" s="1"/>
  <c r="F32" i="8"/>
  <c r="E50" i="22"/>
  <c r="F50" s="1"/>
  <c r="F64" i="8"/>
  <c r="H64" s="1"/>
  <c r="I64" s="1"/>
  <c r="F63"/>
  <c r="H63" s="1"/>
  <c r="I63" s="1"/>
  <c r="F62"/>
  <c r="F61"/>
  <c r="H61" s="1"/>
  <c r="I61" s="1"/>
  <c r="F60"/>
  <c r="H60" s="1"/>
  <c r="I60" s="1"/>
  <c r="F59"/>
  <c r="H59" s="1"/>
  <c r="I59" s="1"/>
  <c r="F58"/>
  <c r="H58" s="1"/>
  <c r="F57"/>
  <c r="H57" s="1"/>
  <c r="F55"/>
  <c r="H55" s="1"/>
  <c r="I55" s="1"/>
  <c r="F53"/>
  <c r="H53" s="1"/>
  <c r="F52"/>
  <c r="H52" s="1"/>
  <c r="I52" s="1"/>
  <c r="F51"/>
  <c r="F47"/>
  <c r="H47" s="1"/>
  <c r="I47" s="1"/>
  <c r="F45"/>
  <c r="H45" s="1"/>
  <c r="F43"/>
  <c r="H43" s="1"/>
  <c r="F44"/>
  <c r="H44" s="1"/>
  <c r="F20" i="6"/>
  <c r="H20" s="1"/>
  <c r="I20" s="1"/>
  <c r="E68" i="25"/>
  <c r="G68" s="1"/>
  <c r="E50"/>
  <c r="G50" s="1"/>
  <c r="E55"/>
  <c r="G55" s="1"/>
  <c r="E34"/>
  <c r="G34" s="1"/>
  <c r="E20"/>
  <c r="G20" s="1"/>
  <c r="E68" i="24"/>
  <c r="F68" s="1"/>
  <c r="E68" i="23"/>
  <c r="F68" s="1"/>
  <c r="E55"/>
  <c r="F55" s="1"/>
  <c r="E50"/>
  <c r="F50" s="1"/>
  <c r="E34"/>
  <c r="F34" s="1"/>
  <c r="E20"/>
  <c r="F20" s="1"/>
  <c r="E17"/>
  <c r="F17" s="1"/>
  <c r="E68" i="22"/>
  <c r="F68" s="1"/>
  <c r="E55"/>
  <c r="F55" s="1"/>
  <c r="E34"/>
  <c r="F34" s="1"/>
  <c r="E20"/>
  <c r="F20" s="1"/>
  <c r="E17"/>
  <c r="F17" s="1"/>
  <c r="F45" i="29"/>
  <c r="H45" s="1"/>
  <c r="F19"/>
  <c r="H19" s="1"/>
  <c r="F30" i="21"/>
  <c r="H30" s="1"/>
  <c r="I30" s="1"/>
  <c r="F20" i="18"/>
  <c r="H20" s="1"/>
  <c r="I20" s="1"/>
  <c r="F34" i="17"/>
  <c r="H34" s="1"/>
  <c r="I34" s="1"/>
  <c r="F50" i="16"/>
  <c r="H50" s="1"/>
  <c r="I50" s="1"/>
  <c r="F34"/>
  <c r="H34" s="1"/>
  <c r="F50" i="15"/>
  <c r="H50" s="1"/>
  <c r="F34"/>
  <c r="H34" s="1"/>
  <c r="F47" i="14"/>
  <c r="F22"/>
  <c r="H22" s="1"/>
  <c r="I22" s="1"/>
  <c r="F34"/>
  <c r="H34" s="1"/>
  <c r="F50" i="12"/>
  <c r="F34"/>
  <c r="H34" s="1"/>
  <c r="F50" i="11"/>
  <c r="F34"/>
  <c r="H34" s="1"/>
  <c r="F49" i="10"/>
  <c r="H49" s="1"/>
  <c r="F33"/>
  <c r="H33" s="1"/>
  <c r="F50" i="9"/>
  <c r="H50" s="1"/>
  <c r="I50" s="1"/>
  <c r="H32" i="8" l="1"/>
  <c r="I32" s="1"/>
  <c r="H51"/>
  <c r="I51" s="1"/>
  <c r="H62"/>
  <c r="I62" s="1"/>
  <c r="H50" i="12"/>
  <c r="I50" s="1"/>
  <c r="H50" i="11"/>
  <c r="I50" s="1"/>
  <c r="I43" i="8"/>
  <c r="I50" i="15"/>
  <c r="I58" i="8"/>
  <c r="I53"/>
  <c r="I45"/>
  <c r="I57"/>
  <c r="I44"/>
  <c r="I34" i="14"/>
  <c r="I19" i="29"/>
  <c r="I45"/>
  <c r="I34" i="16"/>
  <c r="I34" i="15"/>
  <c r="H47" i="14"/>
  <c r="I47" s="1"/>
  <c r="I34" i="12"/>
  <c r="I34" i="11"/>
  <c r="I49" i="10"/>
  <c r="I33"/>
  <c r="F50" i="8"/>
  <c r="H50" s="1"/>
  <c r="I50" s="1"/>
  <c r="F34"/>
  <c r="H34" s="1"/>
  <c r="I34" s="1"/>
  <c r="F50" i="7"/>
  <c r="H50" s="1"/>
  <c r="F11"/>
  <c r="H11" s="1"/>
  <c r="I11" s="1"/>
  <c r="F49" i="6"/>
  <c r="H49" s="1"/>
  <c r="I49" s="1"/>
  <c r="F34"/>
  <c r="H34" s="1"/>
  <c r="F54" i="4"/>
  <c r="H54" s="1"/>
  <c r="F49"/>
  <c r="H49" s="1"/>
  <c r="F33"/>
  <c r="H33" s="1"/>
  <c r="F17"/>
  <c r="H17" s="1"/>
  <c r="F50" i="3"/>
  <c r="H50" s="1"/>
  <c r="I50" s="1"/>
  <c r="F55"/>
  <c r="H55" s="1"/>
  <c r="I55" s="1"/>
  <c r="F34"/>
  <c r="H34" s="1"/>
  <c r="F18"/>
  <c r="H18" s="1"/>
  <c r="I18" s="1"/>
  <c r="F55" i="2"/>
  <c r="H55" s="1"/>
  <c r="I55" s="1"/>
  <c r="F50"/>
  <c r="H50" s="1"/>
  <c r="F34"/>
  <c r="H34" s="1"/>
  <c r="F18"/>
  <c r="H18" s="1"/>
  <c r="E31" i="27"/>
  <c r="G31" s="1"/>
  <c r="E25"/>
  <c r="G25" s="1"/>
  <c r="E15"/>
  <c r="G15" s="1"/>
  <c r="E11"/>
  <c r="G11" s="1"/>
  <c r="E76" i="26"/>
  <c r="G76" s="1"/>
  <c r="E46"/>
  <c r="G46" s="1"/>
  <c r="E45"/>
  <c r="G45" s="1"/>
  <c r="E44"/>
  <c r="G44" s="1"/>
  <c r="E28"/>
  <c r="G28" s="1"/>
  <c r="E27"/>
  <c r="G27" s="1"/>
  <c r="E25"/>
  <c r="G25" s="1"/>
  <c r="E24"/>
  <c r="G24" s="1"/>
  <c r="E23"/>
  <c r="G23" s="1"/>
  <c r="E15"/>
  <c r="G15" s="1"/>
  <c r="E11"/>
  <c r="G11" s="1"/>
  <c r="E78" i="25"/>
  <c r="G78" s="1"/>
  <c r="E77"/>
  <c r="G77" s="1"/>
  <c r="E76"/>
  <c r="G76" s="1"/>
  <c r="E75"/>
  <c r="G75" s="1"/>
  <c r="E73"/>
  <c r="G73" s="1"/>
  <c r="E72"/>
  <c r="G72" s="1"/>
  <c r="E71"/>
  <c r="G71" s="1"/>
  <c r="E70"/>
  <c r="G70" s="1"/>
  <c r="E69"/>
  <c r="G69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3"/>
  <c r="G53" s="1"/>
  <c r="E52"/>
  <c r="G52" s="1"/>
  <c r="E51"/>
  <c r="G51" s="1"/>
  <c r="E49"/>
  <c r="G49" s="1"/>
  <c r="E47"/>
  <c r="G47" s="1"/>
  <c r="E45"/>
  <c r="G45" s="1"/>
  <c r="E44"/>
  <c r="G44" s="1"/>
  <c r="E43"/>
  <c r="G43" s="1"/>
  <c r="E41"/>
  <c r="G41" s="1"/>
  <c r="E40"/>
  <c r="G40" s="1"/>
  <c r="E36"/>
  <c r="G36" s="1"/>
  <c r="E35"/>
  <c r="G35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4"/>
  <c r="G24" s="1"/>
  <c r="E23"/>
  <c r="G23" s="1"/>
  <c r="E22"/>
  <c r="G22" s="1"/>
  <c r="E16"/>
  <c r="G16" s="1"/>
  <c r="E14"/>
  <c r="G14" s="1"/>
  <c r="E13"/>
  <c r="G13" s="1"/>
  <c r="E12"/>
  <c r="G12" s="1"/>
  <c r="E11"/>
  <c r="G11" s="1"/>
  <c r="E10"/>
  <c r="G10" s="1"/>
  <c r="E73" i="24"/>
  <c r="F73" s="1"/>
  <c r="E72"/>
  <c r="F72" s="1"/>
  <c r="E71"/>
  <c r="F71" s="1"/>
  <c r="E70"/>
  <c r="F70" s="1"/>
  <c r="E69"/>
  <c r="F69" s="1"/>
  <c r="E44"/>
  <c r="F44" s="1"/>
  <c r="E43"/>
  <c r="F43" s="1"/>
  <c r="E29"/>
  <c r="F29" s="1"/>
  <c r="E28"/>
  <c r="F28" s="1"/>
  <c r="E27"/>
  <c r="F27" s="1"/>
  <c r="E26"/>
  <c r="F26" s="1"/>
  <c r="E24"/>
  <c r="F24" s="1"/>
  <c r="E23"/>
  <c r="F23" s="1"/>
  <c r="E22"/>
  <c r="F22" s="1"/>
  <c r="E14"/>
  <c r="F14" s="1"/>
  <c r="E10"/>
  <c r="F10" s="1"/>
  <c r="E78" i="23"/>
  <c r="F78" s="1"/>
  <c r="E77"/>
  <c r="F77" s="1"/>
  <c r="E76"/>
  <c r="F76" s="1"/>
  <c r="E75"/>
  <c r="F75" s="1"/>
  <c r="E73"/>
  <c r="F73" s="1"/>
  <c r="E72"/>
  <c r="F72" s="1"/>
  <c r="E71"/>
  <c r="F71" s="1"/>
  <c r="E70"/>
  <c r="F70" s="1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E78" i="22"/>
  <c r="F78" s="1"/>
  <c r="E77"/>
  <c r="F77" s="1"/>
  <c r="E76"/>
  <c r="F76" s="1"/>
  <c r="E75"/>
  <c r="F75" s="1"/>
  <c r="E73"/>
  <c r="F73" s="1"/>
  <c r="E72"/>
  <c r="F72" s="1"/>
  <c r="E71"/>
  <c r="F71" s="1"/>
  <c r="E70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F33" i="21"/>
  <c r="H33" s="1"/>
  <c r="F31"/>
  <c r="H31" s="1"/>
  <c r="I31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1"/>
  <c r="H11" s="1"/>
  <c r="I11" s="1"/>
  <c r="F10"/>
  <c r="H10" s="1"/>
  <c r="F47" i="20"/>
  <c r="H47" s="1"/>
  <c r="F20"/>
  <c r="H20" s="1"/>
  <c r="F47" i="19"/>
  <c r="H47" s="1"/>
  <c r="F20"/>
  <c r="H20" s="1"/>
  <c r="F47" i="18"/>
  <c r="H47" s="1"/>
  <c r="F44" i="17"/>
  <c r="F43"/>
  <c r="H43" s="1"/>
  <c r="I43" s="1"/>
  <c r="F42"/>
  <c r="H42" s="1"/>
  <c r="I42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0"/>
  <c r="H10" s="1"/>
  <c r="F78" i="16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8" i="15"/>
  <c r="H78" s="1"/>
  <c r="I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4"/>
  <c r="H44" s="1"/>
  <c r="I44" s="1"/>
  <c r="F43"/>
  <c r="H43" s="1"/>
  <c r="I43" s="1"/>
  <c r="F41"/>
  <c r="H41" s="1"/>
  <c r="F40"/>
  <c r="H40" s="1"/>
  <c r="I40" s="1"/>
  <c r="F36"/>
  <c r="H36" s="1"/>
  <c r="I36" s="1"/>
  <c r="F35"/>
  <c r="H35" s="1"/>
  <c r="F33"/>
  <c r="H33" s="1"/>
  <c r="F31"/>
  <c r="H31" s="1"/>
  <c r="I31" s="1"/>
  <c r="F30"/>
  <c r="H30" s="1"/>
  <c r="I30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3" i="14"/>
  <c r="H73" s="1"/>
  <c r="I73" s="1"/>
  <c r="F72"/>
  <c r="H72" s="1"/>
  <c r="F71"/>
  <c r="H71" s="1"/>
  <c r="F70"/>
  <c r="H70" s="1"/>
  <c r="I70" s="1"/>
  <c r="F69"/>
  <c r="H69" s="1"/>
  <c r="I69" s="1"/>
  <c r="F68"/>
  <c r="H68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14"/>
  <c r="H14" s="1"/>
  <c r="F10"/>
  <c r="H10" s="1"/>
  <c r="F78" i="13"/>
  <c r="H78" s="1"/>
  <c r="I78" s="1"/>
  <c r="F77"/>
  <c r="H77" s="1"/>
  <c r="I77" s="1"/>
  <c r="F76"/>
  <c r="H76" s="1"/>
  <c r="F71"/>
  <c r="H71" s="1"/>
  <c r="F70"/>
  <c r="H70" s="1"/>
  <c r="I70" s="1"/>
  <c r="F69"/>
  <c r="H69" s="1"/>
  <c r="I69" s="1"/>
  <c r="F68"/>
  <c r="H68" s="1"/>
  <c r="F64"/>
  <c r="H64" s="1"/>
  <c r="F63"/>
  <c r="H63" s="1"/>
  <c r="I63" s="1"/>
  <c r="F62"/>
  <c r="H62" s="1"/>
  <c r="I62" s="1"/>
  <c r="F61"/>
  <c r="H61" s="1"/>
  <c r="F60"/>
  <c r="H60" s="1"/>
  <c r="F59"/>
  <c r="H59" s="1"/>
  <c r="I59" s="1"/>
  <c r="F47"/>
  <c r="H47" s="1"/>
  <c r="F45"/>
  <c r="H45" s="1"/>
  <c r="F44"/>
  <c r="H44" s="1"/>
  <c r="I44" s="1"/>
  <c r="F43"/>
  <c r="H43" s="1"/>
  <c r="I43" s="1"/>
  <c r="F41"/>
  <c r="H41" s="1"/>
  <c r="F40"/>
  <c r="H40" s="1"/>
  <c r="I40" s="1"/>
  <c r="F36"/>
  <c r="H36" s="1"/>
  <c r="I36" s="1"/>
  <c r="F35"/>
  <c r="H35" s="1"/>
  <c r="F20"/>
  <c r="H20" s="1"/>
  <c r="F16"/>
  <c r="H16" s="1"/>
  <c r="I16" s="1"/>
  <c r="F14"/>
  <c r="H14" s="1"/>
  <c r="F10"/>
  <c r="H10" s="1"/>
  <c r="F78" i="12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6"/>
  <c r="H36" s="1"/>
  <c r="I36" s="1"/>
  <c r="F35"/>
  <c r="H35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5" i="11"/>
  <c r="H75" s="1"/>
  <c r="I75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7"/>
  <c r="H47" s="1"/>
  <c r="F45"/>
  <c r="H45" s="1"/>
  <c r="I45" s="1"/>
  <c r="F44"/>
  <c r="H44" s="1"/>
  <c r="I44" s="1"/>
  <c r="F43"/>
  <c r="H43" s="1"/>
  <c r="F36"/>
  <c r="H36" s="1"/>
  <c r="F35"/>
  <c r="H35" s="1"/>
  <c r="F33"/>
  <c r="H33" s="1"/>
  <c r="F31"/>
  <c r="H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F22"/>
  <c r="H22" s="1"/>
  <c r="F20"/>
  <c r="H20" s="1"/>
  <c r="I20" s="1"/>
  <c r="F16"/>
  <c r="H16" s="1"/>
  <c r="F14"/>
  <c r="H14" s="1"/>
  <c r="F10"/>
  <c r="H10" s="1"/>
  <c r="F77" i="10"/>
  <c r="H77" s="1"/>
  <c r="I77" s="1"/>
  <c r="F76"/>
  <c r="H76" s="1"/>
  <c r="I76" s="1"/>
  <c r="F75"/>
  <c r="H75" s="1"/>
  <c r="F74"/>
  <c r="H74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48"/>
  <c r="H48" s="1"/>
  <c r="I48" s="1"/>
  <c r="F46"/>
  <c r="H46" s="1"/>
  <c r="F44"/>
  <c r="H44" s="1"/>
  <c r="F43"/>
  <c r="H43" s="1"/>
  <c r="I43" s="1"/>
  <c r="F42"/>
  <c r="H42" s="1"/>
  <c r="I42" s="1"/>
  <c r="F35"/>
  <c r="H35" s="1"/>
  <c r="I35" s="1"/>
  <c r="F34"/>
  <c r="H34" s="1"/>
  <c r="F32"/>
  <c r="H32" s="1"/>
  <c r="F30"/>
  <c r="H30" s="1"/>
  <c r="I30" s="1"/>
  <c r="F29"/>
  <c r="H29" s="1"/>
  <c r="I29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9"/>
  <c r="H19" s="1"/>
  <c r="F15"/>
  <c r="H15" s="1"/>
  <c r="I15" s="1"/>
  <c r="F13"/>
  <c r="H13" s="1"/>
  <c r="F10"/>
  <c r="H10" s="1"/>
  <c r="I10" s="1"/>
  <c r="F9"/>
  <c r="H9" s="1"/>
  <c r="F78" i="9"/>
  <c r="H78" s="1"/>
  <c r="I78" s="1"/>
  <c r="F71"/>
  <c r="H71" s="1"/>
  <c r="F70"/>
  <c r="H70" s="1"/>
  <c r="I70" s="1"/>
  <c r="F69"/>
  <c r="H69" s="1"/>
  <c r="I69" s="1"/>
  <c r="F68"/>
  <c r="H68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1"/>
  <c r="H11" s="1"/>
  <c r="I11" s="1"/>
  <c r="F10"/>
  <c r="H10" s="1"/>
  <c r="F78" i="8"/>
  <c r="H78" s="1"/>
  <c r="I78" s="1"/>
  <c r="F77"/>
  <c r="H77" s="1"/>
  <c r="F76"/>
  <c r="H76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1"/>
  <c r="H41" s="1"/>
  <c r="I41" s="1"/>
  <c r="F40"/>
  <c r="H40" s="1"/>
  <c r="I40" s="1"/>
  <c r="F36"/>
  <c r="H36" s="1"/>
  <c r="F35"/>
  <c r="H35" s="1"/>
  <c r="F33"/>
  <c r="H33" s="1"/>
  <c r="F31"/>
  <c r="H31" s="1"/>
  <c r="I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H23" s="1"/>
  <c r="I23" s="1"/>
  <c r="F22"/>
  <c r="H22" s="1"/>
  <c r="F20"/>
  <c r="H20" s="1"/>
  <c r="I20" s="1"/>
  <c r="F16"/>
  <c r="H16" s="1"/>
  <c r="F14"/>
  <c r="H14" s="1"/>
  <c r="F11"/>
  <c r="H11" s="1"/>
  <c r="F10"/>
  <c r="H10" s="1"/>
  <c r="F73" i="7"/>
  <c r="H73" s="1"/>
  <c r="I73" s="1"/>
  <c r="F72"/>
  <c r="H72" s="1"/>
  <c r="F71"/>
  <c r="H71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0"/>
  <c r="H10" s="1"/>
  <c r="F71" i="6"/>
  <c r="H71" s="1"/>
  <c r="F70"/>
  <c r="H70" s="1"/>
  <c r="F69"/>
  <c r="H69" s="1"/>
  <c r="I69" s="1"/>
  <c r="F68"/>
  <c r="H68" s="1"/>
  <c r="I68" s="1"/>
  <c r="F67"/>
  <c r="H67" s="1"/>
  <c r="F66"/>
  <c r="H66" s="1"/>
  <c r="F48"/>
  <c r="H48" s="1"/>
  <c r="I48" s="1"/>
  <c r="F46"/>
  <c r="H46" s="1"/>
  <c r="F44"/>
  <c r="H44" s="1"/>
  <c r="F43"/>
  <c r="H43" s="1"/>
  <c r="I43" s="1"/>
  <c r="F42"/>
  <c r="H42" s="1"/>
  <c r="F33"/>
  <c r="H33" s="1"/>
  <c r="F31"/>
  <c r="H31" s="1"/>
  <c r="I31" s="1"/>
  <c r="F30"/>
  <c r="H30" s="1"/>
  <c r="F29"/>
  <c r="H29" s="1"/>
  <c r="F28"/>
  <c r="H28" s="1"/>
  <c r="F27"/>
  <c r="H27" s="1"/>
  <c r="I27" s="1"/>
  <c r="F26"/>
  <c r="H26" s="1"/>
  <c r="F24"/>
  <c r="H24" s="1"/>
  <c r="F23"/>
  <c r="H23" s="1"/>
  <c r="I23" s="1"/>
  <c r="F22"/>
  <c r="H22" s="1"/>
  <c r="F16"/>
  <c r="H16" s="1"/>
  <c r="I16" s="1"/>
  <c r="F14"/>
  <c r="H14" s="1"/>
  <c r="F13"/>
  <c r="H13" s="1"/>
  <c r="F12"/>
  <c r="H12" s="1"/>
  <c r="I12" s="1"/>
  <c r="F11"/>
  <c r="H11" s="1"/>
  <c r="I11" s="1"/>
  <c r="F10"/>
  <c r="H10" s="1"/>
  <c r="F76" i="4"/>
  <c r="H76" s="1"/>
  <c r="F75"/>
  <c r="F74"/>
  <c r="H74" s="1"/>
  <c r="F73"/>
  <c r="H73" s="1"/>
  <c r="I73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66"/>
  <c r="H66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6"/>
  <c r="H56" s="1"/>
  <c r="F52"/>
  <c r="H52" s="1"/>
  <c r="F51"/>
  <c r="H51" s="1"/>
  <c r="F50"/>
  <c r="H50" s="1"/>
  <c r="I50" s="1"/>
  <c r="F48"/>
  <c r="H48" s="1"/>
  <c r="I48" s="1"/>
  <c r="F46"/>
  <c r="H46" s="1"/>
  <c r="F44"/>
  <c r="H44" s="1"/>
  <c r="I44" s="1"/>
  <c r="F43"/>
  <c r="H43" s="1"/>
  <c r="F42"/>
  <c r="H42" s="1"/>
  <c r="F40"/>
  <c r="H40" s="1"/>
  <c r="I40" s="1"/>
  <c r="F39"/>
  <c r="F35"/>
  <c r="H35" s="1"/>
  <c r="F34"/>
  <c r="H34" s="1"/>
  <c r="F32"/>
  <c r="H32" s="1"/>
  <c r="F31"/>
  <c r="H31" s="1"/>
  <c r="I31" s="1"/>
  <c r="F30"/>
  <c r="H30" s="1"/>
  <c r="F29"/>
  <c r="H29" s="1"/>
  <c r="F28"/>
  <c r="H28" s="1"/>
  <c r="F27"/>
  <c r="H27" s="1"/>
  <c r="I27" s="1"/>
  <c r="F26"/>
  <c r="H26" s="1"/>
  <c r="F25"/>
  <c r="F23"/>
  <c r="H23" s="1"/>
  <c r="I23" s="1"/>
  <c r="F22"/>
  <c r="H22" s="1"/>
  <c r="I22" s="1"/>
  <c r="F21"/>
  <c r="H21" s="1"/>
  <c r="F19"/>
  <c r="H19" s="1"/>
  <c r="I19" s="1"/>
  <c r="F18"/>
  <c r="H18" s="1"/>
  <c r="I18" s="1"/>
  <c r="F16"/>
  <c r="H16" s="1"/>
  <c r="I16" s="1"/>
  <c r="F15"/>
  <c r="H15" s="1"/>
  <c r="F13"/>
  <c r="H13" s="1"/>
  <c r="F12"/>
  <c r="H12" s="1"/>
  <c r="I12" s="1"/>
  <c r="F11"/>
  <c r="H11" s="1"/>
  <c r="F10"/>
  <c r="H10" s="1"/>
  <c r="F9"/>
  <c r="H9" s="1"/>
  <c r="F78" i="3"/>
  <c r="H78" s="1"/>
  <c r="I78" s="1"/>
  <c r="F77"/>
  <c r="H77" s="1"/>
  <c r="F76"/>
  <c r="H76" s="1"/>
  <c r="F75"/>
  <c r="H75" s="1"/>
  <c r="I75" s="1"/>
  <c r="F74"/>
  <c r="H74" s="1"/>
  <c r="I74" s="1"/>
  <c r="F73"/>
  <c r="H73" s="1"/>
  <c r="F72"/>
  <c r="H72" s="1"/>
  <c r="F71"/>
  <c r="H71" s="1"/>
  <c r="I71" s="1"/>
  <c r="F70"/>
  <c r="H70" s="1"/>
  <c r="I70" s="1"/>
  <c r="F69"/>
  <c r="H69" s="1"/>
  <c r="F68"/>
  <c r="H68" s="1"/>
  <c r="F64"/>
  <c r="H64" s="1"/>
  <c r="I64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3"/>
  <c r="H53" s="1"/>
  <c r="F52"/>
  <c r="H52" s="1"/>
  <c r="F51"/>
  <c r="H51" s="1"/>
  <c r="I51" s="1"/>
  <c r="F49"/>
  <c r="H49" s="1"/>
  <c r="I49" s="1"/>
  <c r="F47"/>
  <c r="H47" s="1"/>
  <c r="F45"/>
  <c r="H45" s="1"/>
  <c r="I45" s="1"/>
  <c r="F44"/>
  <c r="H44" s="1"/>
  <c r="F43"/>
  <c r="H43" s="1"/>
  <c r="F41"/>
  <c r="H41" s="1"/>
  <c r="I41" s="1"/>
  <c r="F40"/>
  <c r="H40" s="1"/>
  <c r="I40" s="1"/>
  <c r="F36"/>
  <c r="H36" s="1"/>
  <c r="F35"/>
  <c r="H35" s="1"/>
  <c r="F33"/>
  <c r="H33" s="1"/>
  <c r="F32"/>
  <c r="H32" s="1"/>
  <c r="I32" s="1"/>
  <c r="F31"/>
  <c r="H31" s="1"/>
  <c r="I31" s="1"/>
  <c r="F30"/>
  <c r="H30" s="1"/>
  <c r="F29"/>
  <c r="H29" s="1"/>
  <c r="F28"/>
  <c r="H28" s="1"/>
  <c r="I28" s="1"/>
  <c r="F27"/>
  <c r="H27" s="1"/>
  <c r="F26"/>
  <c r="H26" s="1"/>
  <c r="F24"/>
  <c r="H24" s="1"/>
  <c r="I24" s="1"/>
  <c r="F23"/>
  <c r="H23" s="1"/>
  <c r="I23" s="1"/>
  <c r="F22"/>
  <c r="H22" s="1"/>
  <c r="F20"/>
  <c r="H20" s="1"/>
  <c r="I20" s="1"/>
  <c r="F19"/>
  <c r="H19" s="1"/>
  <c r="I19" s="1"/>
  <c r="F17"/>
  <c r="H17" s="1"/>
  <c r="I17" s="1"/>
  <c r="F16"/>
  <c r="H16" s="1"/>
  <c r="F14"/>
  <c r="H14" s="1"/>
  <c r="F13"/>
  <c r="H13" s="1"/>
  <c r="I13" s="1"/>
  <c r="F12"/>
  <c r="H12" s="1"/>
  <c r="I12" s="1"/>
  <c r="F11"/>
  <c r="H11" s="1"/>
  <c r="F10"/>
  <c r="H10" s="1"/>
  <c r="F78" i="2"/>
  <c r="H78" s="1"/>
  <c r="F77"/>
  <c r="F76"/>
  <c r="H76" s="1"/>
  <c r="I76" s="1"/>
  <c r="F75"/>
  <c r="H75" s="1"/>
  <c r="I75" s="1"/>
  <c r="F74"/>
  <c r="H74" s="1"/>
  <c r="F73"/>
  <c r="F72"/>
  <c r="H72" s="1"/>
  <c r="I72" s="1"/>
  <c r="F71"/>
  <c r="H71" s="1"/>
  <c r="F70"/>
  <c r="H70" s="1"/>
  <c r="F69"/>
  <c r="F68"/>
  <c r="H68" s="1"/>
  <c r="I68" s="1"/>
  <c r="F64"/>
  <c r="H64" s="1"/>
  <c r="F63"/>
  <c r="H63" s="1"/>
  <c r="F62"/>
  <c r="F61"/>
  <c r="H61" s="1"/>
  <c r="I61" s="1"/>
  <c r="F60"/>
  <c r="H60" s="1"/>
  <c r="I60" s="1"/>
  <c r="F59"/>
  <c r="H59" s="1"/>
  <c r="F58"/>
  <c r="F57"/>
  <c r="H57" s="1"/>
  <c r="I57" s="1"/>
  <c r="F53"/>
  <c r="F52"/>
  <c r="H52" s="1"/>
  <c r="I52" s="1"/>
  <c r="F51"/>
  <c r="H51" s="1"/>
  <c r="F49"/>
  <c r="H49" s="1"/>
  <c r="F47"/>
  <c r="H47" s="1"/>
  <c r="I47" s="1"/>
  <c r="F45"/>
  <c r="H45" s="1"/>
  <c r="F44"/>
  <c r="H44" s="1"/>
  <c r="F43"/>
  <c r="F41"/>
  <c r="H41" s="1"/>
  <c r="I41" s="1"/>
  <c r="F40"/>
  <c r="H40" s="1"/>
  <c r="F36"/>
  <c r="F35"/>
  <c r="H35" s="1"/>
  <c r="I35" s="1"/>
  <c r="F33"/>
  <c r="H33" s="1"/>
  <c r="I33" s="1"/>
  <c r="F32"/>
  <c r="H32" s="1"/>
  <c r="I32" s="1"/>
  <c r="F31"/>
  <c r="F30"/>
  <c r="H30" s="1"/>
  <c r="F29"/>
  <c r="H29" s="1"/>
  <c r="I29" s="1"/>
  <c r="F28"/>
  <c r="H28" s="1"/>
  <c r="I28" s="1"/>
  <c r="F27"/>
  <c r="F26"/>
  <c r="H26" s="1"/>
  <c r="F24"/>
  <c r="F23"/>
  <c r="F22"/>
  <c r="H22" s="1"/>
  <c r="I22" s="1"/>
  <c r="F20"/>
  <c r="H20" s="1"/>
  <c r="F19"/>
  <c r="F17"/>
  <c r="H17" s="1"/>
  <c r="F16"/>
  <c r="H16" s="1"/>
  <c r="I16" s="1"/>
  <c r="F14"/>
  <c r="H14" s="1"/>
  <c r="I14" s="1"/>
  <c r="F13"/>
  <c r="F12"/>
  <c r="H12" s="1"/>
  <c r="F11"/>
  <c r="H11" s="1"/>
  <c r="I11" s="1"/>
  <c r="F10"/>
  <c r="F74" i="1"/>
  <c r="H74" s="1"/>
  <c r="I74" s="1"/>
  <c r="F73"/>
  <c r="F60"/>
  <c r="H60" s="1"/>
  <c r="I60" s="1"/>
  <c r="F57"/>
  <c r="H57" s="1"/>
  <c r="I57" s="1"/>
  <c r="F56"/>
  <c r="H56" s="1"/>
  <c r="I56" s="1"/>
  <c r="F21"/>
  <c r="H21" s="1"/>
  <c r="F15"/>
  <c r="H15" s="1"/>
  <c r="F18"/>
  <c r="H18" s="1"/>
  <c r="I18" s="1"/>
  <c r="F17"/>
  <c r="H17" s="1"/>
  <c r="F16"/>
  <c r="H16" s="1"/>
  <c r="I16" s="1"/>
  <c r="F12"/>
  <c r="H12" s="1"/>
  <c r="F11"/>
  <c r="H11" s="1"/>
  <c r="I11" s="1"/>
  <c r="F10"/>
  <c r="H10" s="1"/>
  <c r="F77"/>
  <c r="H77" s="1"/>
  <c r="I77" s="1"/>
  <c r="F76"/>
  <c r="H76" s="1"/>
  <c r="F75"/>
  <c r="H75" s="1"/>
  <c r="F72"/>
  <c r="H72" s="1"/>
  <c r="F71"/>
  <c r="H71" s="1"/>
  <c r="I71" s="1"/>
  <c r="F70"/>
  <c r="H70" s="1"/>
  <c r="F69"/>
  <c r="H69" s="1"/>
  <c r="F68"/>
  <c r="H68" s="1"/>
  <c r="F67"/>
  <c r="F63"/>
  <c r="H63" s="1"/>
  <c r="I63" s="1"/>
  <c r="F62"/>
  <c r="H62" s="1"/>
  <c r="F61"/>
  <c r="H61" s="1"/>
  <c r="F59"/>
  <c r="H59" s="1"/>
  <c r="F58"/>
  <c r="H58" s="1"/>
  <c r="I58" s="1"/>
  <c r="F54"/>
  <c r="H54" s="1"/>
  <c r="F52"/>
  <c r="F51"/>
  <c r="H51" s="1"/>
  <c r="I51" s="1"/>
  <c r="F50"/>
  <c r="H50" s="1"/>
  <c r="F49"/>
  <c r="H49" s="1"/>
  <c r="F48"/>
  <c r="H48" s="1"/>
  <c r="F46"/>
  <c r="H46" s="1"/>
  <c r="F44"/>
  <c r="H44" s="1"/>
  <c r="I44" s="1"/>
  <c r="F43"/>
  <c r="H43" s="1"/>
  <c r="F42"/>
  <c r="F40"/>
  <c r="H40" s="1"/>
  <c r="F39"/>
  <c r="H39" s="1"/>
  <c r="I39" s="1"/>
  <c r="F35"/>
  <c r="H35" s="1"/>
  <c r="F34"/>
  <c r="H34" s="1"/>
  <c r="F33"/>
  <c r="H33" s="1"/>
  <c r="I33" s="1"/>
  <c r="F32"/>
  <c r="H32" s="1"/>
  <c r="F31"/>
  <c r="H31" s="1"/>
  <c r="F30"/>
  <c r="H30" s="1"/>
  <c r="F29"/>
  <c r="F28"/>
  <c r="H28" s="1"/>
  <c r="F27"/>
  <c r="H27" s="1"/>
  <c r="F26"/>
  <c r="H26" s="1"/>
  <c r="I26" s="1"/>
  <c r="F25"/>
  <c r="H25" s="1"/>
  <c r="F23"/>
  <c r="F22"/>
  <c r="H22" s="1"/>
  <c r="F19"/>
  <c r="H19" s="1"/>
  <c r="F13"/>
  <c r="H13" s="1"/>
  <c r="F9"/>
  <c r="H9" s="1"/>
  <c r="I44" i="3" l="1"/>
  <c r="I20" i="2"/>
  <c r="I71"/>
  <c r="I27" i="3"/>
  <c r="I12" i="2"/>
  <c r="H23" i="11"/>
  <c r="I23" s="1"/>
  <c r="I28" i="21"/>
  <c r="I20" i="15"/>
  <c r="I28"/>
  <c r="I71" i="14"/>
  <c r="I64" i="13"/>
  <c r="I31" i="11"/>
  <c r="I30"/>
  <c r="I22"/>
  <c r="I41" i="9"/>
  <c r="I72" i="8"/>
  <c r="I24" i="14"/>
  <c r="I20" i="13"/>
  <c r="I45"/>
  <c r="I43" i="11"/>
  <c r="I73"/>
  <c r="I33" i="8"/>
  <c r="I14"/>
  <c r="I60" i="3"/>
  <c r="I69"/>
  <c r="I34"/>
  <c r="I26"/>
  <c r="I30" i="2"/>
  <c r="I26"/>
  <c r="I17"/>
  <c r="H10"/>
  <c r="I10" s="1"/>
  <c r="I51"/>
  <c r="I36" i="3"/>
  <c r="I58"/>
  <c r="I10" i="1"/>
  <c r="I9"/>
  <c r="I13" i="9"/>
  <c r="I71"/>
  <c r="I71" i="7"/>
  <c r="I41"/>
  <c r="I13"/>
  <c r="I28" i="17"/>
  <c r="H44"/>
  <c r="I44" s="1"/>
  <c r="I70" i="10"/>
  <c r="I23"/>
  <c r="I46" i="6"/>
  <c r="I66"/>
  <c r="I10"/>
  <c r="I30" i="4"/>
  <c r="H39"/>
  <c r="I39" s="1"/>
  <c r="I33"/>
  <c r="I26"/>
  <c r="I76"/>
  <c r="I11"/>
  <c r="I62"/>
  <c r="I21"/>
  <c r="I35"/>
  <c r="I43"/>
  <c r="I57"/>
  <c r="I58"/>
  <c r="I71"/>
  <c r="I17"/>
  <c r="H25"/>
  <c r="I25" s="1"/>
  <c r="I52"/>
  <c r="H75"/>
  <c r="I75" s="1"/>
  <c r="I50" i="7"/>
  <c r="I34" i="6"/>
  <c r="I54" i="4"/>
  <c r="I49"/>
  <c r="I50" i="2"/>
  <c r="I34"/>
  <c r="I18"/>
  <c r="F70" i="22"/>
  <c r="I24" i="21"/>
  <c r="I20" i="20"/>
  <c r="I20" i="19"/>
  <c r="I24" i="17"/>
  <c r="I10" i="21"/>
  <c r="I14"/>
  <c r="I29"/>
  <c r="I33"/>
  <c r="I47" i="20"/>
  <c r="I47" i="19"/>
  <c r="I47" i="18"/>
  <c r="I10" i="17"/>
  <c r="I14"/>
  <c r="I29"/>
  <c r="I33"/>
  <c r="I71" i="16"/>
  <c r="I24"/>
  <c r="I24" i="15"/>
  <c r="I41"/>
  <c r="I71"/>
  <c r="I28" i="14"/>
  <c r="I45"/>
  <c r="I60" i="13"/>
  <c r="I71"/>
  <c r="I41"/>
  <c r="I71" i="12"/>
  <c r="I24"/>
  <c r="I20"/>
  <c r="I28"/>
  <c r="I45"/>
  <c r="I16" i="11"/>
  <c r="I69"/>
  <c r="I26"/>
  <c r="I36"/>
  <c r="I19" i="10"/>
  <c r="I27"/>
  <c r="I44"/>
  <c r="I74"/>
  <c r="I35" i="8"/>
  <c r="I29"/>
  <c r="I68"/>
  <c r="I76"/>
  <c r="I10"/>
  <c r="I29" i="6"/>
  <c r="I14"/>
  <c r="I70"/>
  <c r="I33"/>
  <c r="I20" i="16"/>
  <c r="I28"/>
  <c r="I45"/>
  <c r="I78"/>
  <c r="I10"/>
  <c r="I14"/>
  <c r="I29"/>
  <c r="I33"/>
  <c r="I47"/>
  <c r="I68"/>
  <c r="I72"/>
  <c r="I76"/>
  <c r="I10" i="15"/>
  <c r="I14"/>
  <c r="I29"/>
  <c r="I33"/>
  <c r="I35"/>
  <c r="I47"/>
  <c r="I68"/>
  <c r="I72"/>
  <c r="I76"/>
  <c r="I10" i="14"/>
  <c r="I14"/>
  <c r="I29"/>
  <c r="I33"/>
  <c r="I68"/>
  <c r="I72"/>
  <c r="I10" i="13"/>
  <c r="I14"/>
  <c r="I35"/>
  <c r="I47"/>
  <c r="I61"/>
  <c r="I68"/>
  <c r="I76"/>
  <c r="I78" i="12"/>
  <c r="I10"/>
  <c r="I14"/>
  <c r="I29"/>
  <c r="I33"/>
  <c r="I35"/>
  <c r="I47"/>
  <c r="I68"/>
  <c r="I72"/>
  <c r="I76"/>
  <c r="I10" i="11"/>
  <c r="I14"/>
  <c r="I29"/>
  <c r="I33"/>
  <c r="I35"/>
  <c r="I47"/>
  <c r="I68"/>
  <c r="I72"/>
  <c r="I9" i="10"/>
  <c r="I13"/>
  <c r="I28"/>
  <c r="I32"/>
  <c r="I34"/>
  <c r="I46"/>
  <c r="I67"/>
  <c r="I71"/>
  <c r="I75"/>
  <c r="I10" i="9"/>
  <c r="I68"/>
  <c r="I11" i="8"/>
  <c r="I16"/>
  <c r="I22"/>
  <c r="I26"/>
  <c r="I30"/>
  <c r="I36"/>
  <c r="I69"/>
  <c r="I73"/>
  <c r="I77"/>
  <c r="I10" i="7"/>
  <c r="I72"/>
  <c r="I22" i="6"/>
  <c r="I26"/>
  <c r="I30"/>
  <c r="I42"/>
  <c r="I67"/>
  <c r="I71"/>
  <c r="I13"/>
  <c r="I24"/>
  <c r="I28"/>
  <c r="I44"/>
  <c r="I29" i="4"/>
  <c r="I42"/>
  <c r="I61"/>
  <c r="I15"/>
  <c r="I67"/>
  <c r="I10"/>
  <c r="I9"/>
  <c r="I13"/>
  <c r="I28"/>
  <c r="I32"/>
  <c r="I34"/>
  <c r="I46"/>
  <c r="I51"/>
  <c r="I56"/>
  <c r="I60"/>
  <c r="I66"/>
  <c r="I70"/>
  <c r="I74"/>
  <c r="I11" i="3"/>
  <c r="I43"/>
  <c r="I16"/>
  <c r="I77"/>
  <c r="I30"/>
  <c r="I22"/>
  <c r="I53"/>
  <c r="I62"/>
  <c r="I73"/>
  <c r="I10"/>
  <c r="I14"/>
  <c r="I29"/>
  <c r="I33"/>
  <c r="I35"/>
  <c r="I47"/>
  <c r="I52"/>
  <c r="I57"/>
  <c r="I61"/>
  <c r="I68"/>
  <c r="I72"/>
  <c r="I76"/>
  <c r="I74" i="2"/>
  <c r="I78"/>
  <c r="I70"/>
  <c r="I44"/>
  <c r="I45"/>
  <c r="I63"/>
  <c r="I64"/>
  <c r="I40"/>
  <c r="I59"/>
  <c r="I49"/>
  <c r="H24"/>
  <c r="I24" s="1"/>
  <c r="H13"/>
  <c r="I13" s="1"/>
  <c r="H19"/>
  <c r="I19" s="1"/>
  <c r="H23"/>
  <c r="I23" s="1"/>
  <c r="H27"/>
  <c r="I27" s="1"/>
  <c r="H31"/>
  <c r="I31" s="1"/>
  <c r="H36"/>
  <c r="I36" s="1"/>
  <c r="H43"/>
  <c r="I43" s="1"/>
  <c r="H53"/>
  <c r="I53" s="1"/>
  <c r="H58"/>
  <c r="I58" s="1"/>
  <c r="H62"/>
  <c r="I62" s="1"/>
  <c r="H69"/>
  <c r="I69" s="1"/>
  <c r="H73"/>
  <c r="I73" s="1"/>
  <c r="H77"/>
  <c r="I77" s="1"/>
  <c r="H73" i="1"/>
  <c r="I73" s="1"/>
  <c r="I21"/>
  <c r="I15"/>
  <c r="I17"/>
  <c r="I12"/>
  <c r="I72"/>
  <c r="H29"/>
  <c r="I29" s="1"/>
  <c r="H52"/>
  <c r="I52" s="1"/>
  <c r="H67"/>
  <c r="I67" s="1"/>
  <c r="I13"/>
  <c r="I25"/>
  <c r="I30"/>
  <c r="I43"/>
  <c r="I48"/>
  <c r="I62"/>
  <c r="I68"/>
  <c r="I35"/>
  <c r="I54"/>
  <c r="I76"/>
  <c r="I32"/>
  <c r="I40"/>
  <c r="I50"/>
  <c r="I59"/>
  <c r="I70"/>
  <c r="H23"/>
  <c r="I23" s="1"/>
  <c r="I28"/>
  <c r="H42"/>
  <c r="I42" s="1"/>
  <c r="I19"/>
  <c r="I22"/>
  <c r="I27"/>
  <c r="I31"/>
  <c r="I34"/>
  <c r="I46"/>
  <c r="I49"/>
  <c r="I61"/>
  <c r="I69"/>
  <c r="I75"/>
</calcChain>
</file>

<file path=xl/sharedStrings.xml><?xml version="1.0" encoding="utf-8"?>
<sst xmlns="http://schemas.openxmlformats.org/spreadsheetml/2006/main" count="6876" uniqueCount="272">
  <si>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</si>
  <si>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</si>
  <si>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</si>
  <si>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</si>
  <si>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</si>
  <si>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</si>
  <si>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</si>
  <si>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</si>
  <si>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</si>
  <si>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</si>
  <si>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</si>
  <si>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+ 12.50% ED</t>
  </si>
  <si>
    <t xml:space="preserve"> + Freight</t>
  </si>
  <si>
    <t xml:space="preserve"> + 0.50% CST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</si>
  <si>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</si>
  <si>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</si>
  <si>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</si>
  <si>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</si>
  <si>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</si>
  <si>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</si>
  <si>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</si>
  <si>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</si>
  <si>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</si>
  <si>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</si>
  <si>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</si>
  <si>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</si>
  <si>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</si>
  <si>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</si>
  <si>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</si>
  <si>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</si>
  <si>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</si>
  <si>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</si>
  <si>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</si>
  <si>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</si>
  <si>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</si>
  <si>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</si>
  <si>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</si>
  <si>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</si>
  <si>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</si>
  <si>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</si>
  <si>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</si>
  <si>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</si>
  <si>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</si>
  <si>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</si>
  <si>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</si>
  <si>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</si>
  <si>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</si>
  <si>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</si>
  <si>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r>
      <t>10/(I</t>
    </r>
    <r>
      <rPr>
        <i/>
        <sz val="10"/>
        <rFont val="Verdana"/>
        <family val="2"/>
      </rPr>
      <t>2)</t>
    </r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</si>
  <si>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</si>
  <si>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</si>
  <si>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</si>
  <si>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</si>
  <si>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</si>
  <si>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</si>
  <si>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</si>
  <si>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</si>
  <si>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</si>
  <si>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</si>
  <si>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</si>
  <si>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</si>
  <si>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</si>
  <si>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</si>
  <si>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</si>
  <si>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</si>
  <si>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</si>
  <si>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</si>
  <si>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</si>
  <si>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</si>
  <si>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</si>
  <si>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</si>
  <si>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</si>
  <si>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</si>
  <si>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</si>
  <si>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</si>
  <si>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</si>
  <si>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</si>
  <si>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</si>
  <si>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</si>
  <si>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</si>
  <si>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</si>
  <si>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</si>
  <si>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</si>
  <si>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</si>
  <si>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</si>
  <si>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</si>
  <si>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</si>
  <si>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</si>
  <si>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</si>
  <si>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</si>
  <si>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</si>
  <si>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</si>
  <si>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</si>
  <si>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</si>
  <si>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</si>
  <si>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</si>
  <si>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</si>
  <si>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</si>
  <si>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</si>
  <si>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</si>
  <si>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</si>
  <si>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</si>
  <si>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</si>
  <si>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</si>
  <si>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</si>
  <si>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</si>
  <si>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</si>
  <si>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</si>
  <si>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</si>
  <si>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</si>
  <si>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</si>
  <si>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</si>
  <si>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</si>
  <si>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</si>
  <si>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</si>
  <si>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</si>
  <si>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</si>
  <si>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</si>
  <si>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</si>
  <si>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</si>
  <si>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</si>
  <si>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</si>
  <si>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</si>
  <si>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</si>
  <si>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</si>
  <si>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</si>
  <si>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</si>
  <si>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</si>
  <si>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</si>
  <si>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</si>
  <si>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</si>
  <si>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</si>
  <si>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</si>
  <si>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</si>
  <si>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</si>
  <si>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</si>
  <si>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</si>
  <si>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</si>
  <si>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</si>
  <si>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</si>
  <si>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</si>
  <si>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</si>
  <si>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</si>
  <si>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</si>
  <si>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</si>
  <si>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</si>
  <si>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</si>
  <si>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</si>
  <si>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</si>
  <si>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</si>
  <si>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</si>
  <si>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</si>
  <si>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</si>
  <si>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</si>
  <si>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</si>
  <si>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</si>
  <si>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</si>
  <si>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</si>
  <si>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</si>
  <si>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</si>
  <si>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</si>
  <si>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PP / HDPE  / LLDPE PRICE LIST INDIAN OIL CORPORATION LTD. EX-WORKS.</t>
  </si>
  <si>
    <t>Silvassa</t>
  </si>
  <si>
    <t>Thane</t>
  </si>
  <si>
    <t>Raigad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</si>
  <si>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</si>
  <si>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</si>
  <si>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</si>
  <si>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</si>
  <si>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</si>
  <si>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</si>
  <si>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</si>
  <si>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</si>
  <si>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8)  TD of Rs 2000/-for LBM001DB52 &amp; for Rs.2500 will be applicable on 010DP45U  to be deducted Post Sales basis.</t>
  </si>
  <si>
    <t>9)  TD of Rs.2000 will be applicable on 004DP44,003DP47 &amp;002DP48, 003DB52 to be deducted Post sales basis.</t>
  </si>
  <si>
    <r>
      <t>10) Unloading / Varai charges to be borne by the customer.</t>
    </r>
    <r>
      <rPr>
        <b/>
        <sz val="12"/>
        <rFont val="Arial Rounded MT Bold"/>
        <family val="2"/>
      </rPr>
      <t xml:space="preserve"> </t>
    </r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</si>
  <si>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</si>
  <si>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</si>
  <si>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</si>
  <si>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Umbergaon</t>
  </si>
  <si>
    <t>Vadodra</t>
  </si>
  <si>
    <t>Nashik</t>
  </si>
  <si>
    <t>GOA</t>
  </si>
  <si>
    <t>Bankura</t>
  </si>
  <si>
    <t>Chennai-Hossur</t>
  </si>
  <si>
    <t>Pondicherry</t>
  </si>
  <si>
    <t>Barshi</t>
  </si>
  <si>
    <t>Noida</t>
  </si>
  <si>
    <t>Gautam Budh Nagar</t>
  </si>
  <si>
    <t>Haridwar</t>
  </si>
  <si>
    <t>Baddi</t>
  </si>
  <si>
    <t>Solan</t>
  </si>
  <si>
    <t>Kerala</t>
  </si>
  <si>
    <t>Salem</t>
  </si>
  <si>
    <t>Guwhati</t>
  </si>
  <si>
    <t>Bhuneshwar</t>
  </si>
  <si>
    <t>Jammu</t>
  </si>
  <si>
    <t>CASH PRICE LIST OF PP / HDPE  / LLDPE</t>
  </si>
  <si>
    <t>STOCK POINT PRICES - Daman</t>
  </si>
  <si>
    <t>IMP: EXCISE / MODVAT IS ONLY INDICATIVE. IT SHALL BE APPLICABLE OF MOTHER INVOICE AS IT’S A STOCK TRANSFER</t>
  </si>
  <si>
    <t>Basic</t>
  </si>
  <si>
    <t>Total</t>
  </si>
  <si>
    <t>Nagpur</t>
  </si>
  <si>
    <t>Nashik Warehouse</t>
  </si>
  <si>
    <t>(-) C.D.</t>
  </si>
  <si>
    <t>+ 5% VAT</t>
  </si>
  <si>
    <t>Kolkatta warehouse</t>
  </si>
  <si>
    <t>Chennai warehouse</t>
  </si>
  <si>
    <t>Email: polymers@turakhiagroup.in, Phone : 022-26150000/1/2/3/4</t>
  </si>
  <si>
    <t>PP / HDPE PRICE LIST INDIAN OIL CORPORATION LTD. EX-WORKS.</t>
  </si>
  <si>
    <t>Sweep</t>
  </si>
  <si>
    <t>Basic X-Panipat</t>
  </si>
  <si>
    <t>PP Plant Sweep</t>
  </si>
  <si>
    <t>Polymer Godown Sweep</t>
  </si>
  <si>
    <t>PP Machine Waste</t>
  </si>
  <si>
    <t>BDPP</t>
  </si>
  <si>
    <t>PP Bagging Sweep</t>
  </si>
  <si>
    <t>PE Plant Sweep</t>
  </si>
  <si>
    <t>PE Bagging Sweep</t>
  </si>
  <si>
    <t>PE Machine Waste</t>
  </si>
  <si>
    <t>PE Powder</t>
  </si>
  <si>
    <t>HDPE Wax</t>
  </si>
  <si>
    <t>PE Fines</t>
  </si>
  <si>
    <t>Working</t>
  </si>
  <si>
    <t>(+) E.D. 10.3%</t>
  </si>
  <si>
    <t>(+) Frieght as per Location</t>
  </si>
  <si>
    <t>(+) CST 0.5%</t>
  </si>
  <si>
    <t>Surat</t>
  </si>
  <si>
    <t>For Freight</t>
  </si>
  <si>
    <t>North GOA</t>
  </si>
  <si>
    <t>South GOA</t>
  </si>
  <si>
    <t>Kolhapur</t>
  </si>
  <si>
    <t>Mehbubnagar</t>
  </si>
  <si>
    <r>
      <t>10/(I</t>
    </r>
    <r>
      <rPr>
        <i/>
        <sz val="12"/>
        <rFont val="Verdana"/>
        <family val="2"/>
      </rPr>
      <t>2)</t>
    </r>
  </si>
  <si>
    <r>
      <t>10/(I</t>
    </r>
    <r>
      <rPr>
        <i/>
        <sz val="11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</si>
  <si>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</si>
  <si>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</si>
  <si>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r>
      <t>PLEASE REFER TO THE</t>
    </r>
    <r>
      <rPr>
        <b/>
        <sz val="10"/>
        <color indexed="10"/>
        <rFont val="Arial"/>
        <family val="2"/>
      </rPr>
      <t xml:space="preserve"> "TERMS &amp; CONDITIONS"</t>
    </r>
    <r>
      <rPr>
        <sz val="10"/>
        <rFont val="Arial"/>
        <family val="2"/>
      </rPr>
      <t xml:space="preserve"> SHEET.</t>
    </r>
  </si>
  <si>
    <r>
      <t xml:space="preserve">DCA cum CS of </t>
    </r>
    <r>
      <rPr>
        <b/>
        <sz val="11"/>
        <rFont val="Arial"/>
        <family val="2"/>
      </rPr>
      <t>Indian Oil Corporation Ltd.</t>
    </r>
    <r>
      <rPr>
        <sz val="11"/>
        <rFont val="Arial"/>
        <family val="2"/>
      </rPr>
      <t xml:space="preserve"> For PP / HDPE / LLDPE.</t>
    </r>
  </si>
  <si>
    <r>
      <rPr>
        <b/>
        <sz val="11"/>
        <rFont val="Arial"/>
        <family val="2"/>
      </rPr>
      <t>TURAKHIA HOUSE, Plot No.730, Ram Mandir Compound, Off Subash Rd, Hanuman Cross Rd No.2, Vile Parle (E), Mumbai-57</t>
    </r>
    <r>
      <rPr>
        <sz val="11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</si>
  <si>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1"/>
        <rFont val="Arial"/>
        <family val="2"/>
      </rPr>
      <t>Phone:</t>
    </r>
    <r>
      <rPr>
        <sz val="11"/>
        <rFont val="Arial"/>
        <family val="2"/>
      </rPr>
      <t xml:space="preserve"> 022-2615 0000 /1 /2 /3 /4 .  </t>
    </r>
  </si>
  <si>
    <r>
      <t xml:space="preserve">DCA cum CS of </t>
    </r>
    <r>
      <rPr>
        <b/>
        <sz val="12"/>
        <rFont val="Arial"/>
        <family val="2"/>
      </rPr>
      <t>Indian Oil Corporation Ltd.</t>
    </r>
    <r>
      <rPr>
        <sz val="12"/>
        <rFont val="Arial"/>
        <family val="2"/>
      </rPr>
      <t xml:space="preserve"> For PP / HDPE / LLDPE.</t>
    </r>
  </si>
  <si>
    <r>
      <rPr>
        <b/>
        <sz val="12"/>
        <rFont val="Arial"/>
        <family val="2"/>
      </rPr>
      <t>TURAKHIA HOUSE, Plot No.730, Ram Mandir Compound, Off Subash Rd, Hanuman Cross Rd No.2, Vile Parle (E), Mumbai-57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</si>
  <si>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2"/>
        <rFont val="Arial"/>
        <family val="2"/>
      </rPr>
      <t>Phone:</t>
    </r>
    <r>
      <rPr>
        <sz val="12"/>
        <rFont val="Arial"/>
        <family val="2"/>
      </rPr>
      <t xml:space="preserve"> 022-2615 0000 /1 /2 /3 /4 .  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</si>
  <si>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</si>
  <si>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DCA cum CS of </t>
    </r>
    <r>
      <rPr>
        <b/>
        <sz val="14"/>
        <rFont val="Arial"/>
        <family val="2"/>
      </rPr>
      <t>Indian Oil Corporation Ltd.</t>
    </r>
    <r>
      <rPr>
        <sz val="14"/>
        <rFont val="Arial"/>
        <family val="2"/>
      </rPr>
      <t xml:space="preserve"> For PP / HDPE / LLDPE.</t>
    </r>
  </si>
  <si>
    <r>
      <t xml:space="preserve">Email: polymers@turakhiagroup.in, 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</si>
  <si>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DAMAN</t>
  </si>
  <si>
    <t>STOCK POINT PRICES - Silvassa</t>
  </si>
  <si>
    <t>STOCK POINT PRICES - Nagpur</t>
  </si>
  <si>
    <t>Kolkatta Warehouse</t>
  </si>
  <si>
    <t>Chennai Warehouse</t>
  </si>
  <si>
    <r>
      <rPr>
        <b/>
        <u/>
        <sz val="9"/>
        <rFont val="Arial"/>
        <family val="2"/>
      </rPr>
      <t>Off: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Turakhia House, Plot No. 730,Ram Mandir Compound,off Subhash Road No.2, Vile Parle (W), Mumbai-400057</t>
    </r>
  </si>
  <si>
    <t>+ 5%VAT</t>
  </si>
  <si>
    <t xml:space="preserve">                                                               Price will be a Cuttack</t>
  </si>
  <si>
    <t xml:space="preserve">                                        GRADE</t>
  </si>
  <si>
    <t xml:space="preserve">                                      GRADE</t>
  </si>
  <si>
    <t>Freight Valasad</t>
  </si>
  <si>
    <t xml:space="preserve">                                                                                CASH PRICE LIST OF PP / HDPE  / LLDPE                                                                                             </t>
  </si>
  <si>
    <t>Silvssa</t>
  </si>
  <si>
    <t xml:space="preserve">HDPE </t>
  </si>
  <si>
    <t xml:space="preserve">  </t>
  </si>
  <si>
    <t>+ 5.5%VAT</t>
  </si>
  <si>
    <t>1030TC</t>
  </si>
  <si>
    <t>3.4/(I2)</t>
  </si>
  <si>
    <t>For- Howarh/ KOLKATA- 3466.32</t>
  </si>
  <si>
    <t>For Hosur (Krishangiri) - Frieght Will be 4823.55</t>
  </si>
  <si>
    <t>For Kanchipuram - Frieght  will be 4901.67</t>
  </si>
  <si>
    <t>Price Will be a Rangareddi- 3696.32</t>
  </si>
  <si>
    <t>Bhiwandi</t>
  </si>
  <si>
    <t>+ 5.5% VAT</t>
  </si>
  <si>
    <t>21.07.2016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</si>
</sst>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0.00;[Red]0.00"/>
    <numFmt numFmtId="166" formatCode="0;[Red]0"/>
  </numFmts>
  <fonts count="52">
    <font>
      <sz val="11"/>
      <color theme="1"/>
      <name val="Calibri"/>
      <family val="2"/>
      <scheme val="minor"/>
    </font>
    <font>
      <b/>
      <sz val="28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8"/>
      <name val="Arial"/>
      <family val="2"/>
    </font>
    <font>
      <b/>
      <sz val="13.5"/>
      <color rgb="FF222222"/>
      <name val="Calibri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sz val="28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49" fontId="24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/>
    <xf numFmtId="0" fontId="9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13" xfId="0" applyBorder="1"/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41" xfId="0" applyFont="1" applyBorder="1"/>
    <xf numFmtId="2" fontId="0" fillId="0" borderId="44" xfId="0" applyNumberFormat="1" applyBorder="1" applyAlignment="1">
      <alignment horizontal="center"/>
    </xf>
    <xf numFmtId="0" fontId="0" fillId="0" borderId="20" xfId="0" applyBorder="1"/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45" xfId="0" applyFont="1" applyBorder="1" applyAlignment="1"/>
    <xf numFmtId="0" fontId="0" fillId="0" borderId="0" xfId="0" applyAlignment="1"/>
    <xf numFmtId="0" fontId="0" fillId="0" borderId="46" xfId="0" applyBorder="1"/>
    <xf numFmtId="0" fontId="0" fillId="0" borderId="47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33" xfId="0" applyFont="1" applyBorder="1"/>
    <xf numFmtId="0" fontId="21" fillId="0" borderId="34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/>
    </xf>
    <xf numFmtId="0" fontId="21" fillId="0" borderId="35" xfId="0" applyFont="1" applyBorder="1"/>
    <xf numFmtId="0" fontId="21" fillId="0" borderId="36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0" fontId="8" fillId="0" borderId="29" xfId="0" applyFont="1" applyBorder="1" applyAlignment="1">
      <alignment horizontal="center"/>
    </xf>
    <xf numFmtId="0" fontId="35" fillId="0" borderId="0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5" fontId="21" fillId="2" borderId="14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165" fontId="22" fillId="2" borderId="14" xfId="0" applyNumberFormat="1" applyFont="1" applyFill="1" applyBorder="1" applyAlignment="1">
      <alignment horizontal="center"/>
    </xf>
    <xf numFmtId="165" fontId="22" fillId="2" borderId="31" xfId="0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3" xfId="0" applyFont="1" applyFill="1" applyBorder="1"/>
    <xf numFmtId="49" fontId="21" fillId="2" borderId="14" xfId="0" applyNumberFormat="1" applyFont="1" applyFill="1" applyBorder="1"/>
    <xf numFmtId="0" fontId="26" fillId="2" borderId="14" xfId="0" applyFont="1" applyFill="1" applyBorder="1" applyAlignment="1">
      <alignment horizontal="center"/>
    </xf>
    <xf numFmtId="165" fontId="21" fillId="2" borderId="15" xfId="0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 applyBorder="1"/>
    <xf numFmtId="0" fontId="0" fillId="2" borderId="0" xfId="0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7" fillId="2" borderId="13" xfId="0" applyFont="1" applyFill="1" applyBorder="1"/>
    <xf numFmtId="49" fontId="27" fillId="2" borderId="14" xfId="0" applyNumberFormat="1" applyFont="1" applyFill="1" applyBorder="1"/>
    <xf numFmtId="0" fontId="28" fillId="2" borderId="14" xfId="0" applyFont="1" applyFill="1" applyBorder="1" applyAlignment="1">
      <alignment horizontal="center"/>
    </xf>
    <xf numFmtId="0" fontId="21" fillId="2" borderId="13" xfId="0" applyNumberFormat="1" applyFont="1" applyFill="1" applyBorder="1" applyAlignment="1" applyProtection="1"/>
    <xf numFmtId="165" fontId="0" fillId="2" borderId="0" xfId="0" applyNumberFormat="1" applyFill="1"/>
    <xf numFmtId="0" fontId="21" fillId="2" borderId="4" xfId="0" applyFont="1" applyFill="1" applyBorder="1"/>
    <xf numFmtId="49" fontId="21" fillId="2" borderId="5" xfId="0" applyNumberFormat="1" applyFont="1" applyFill="1" applyBorder="1"/>
    <xf numFmtId="0" fontId="26" fillId="2" borderId="5" xfId="0" applyFont="1" applyFill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5" fontId="21" fillId="2" borderId="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6" fillId="2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21" fillId="2" borderId="14" xfId="0" quotePrefix="1" applyNumberFormat="1" applyFont="1" applyFill="1" applyBorder="1"/>
    <xf numFmtId="2" fontId="26" fillId="2" borderId="14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0" xfId="0" applyFont="1" applyFill="1" applyBorder="1"/>
    <xf numFmtId="49" fontId="21" fillId="2" borderId="21" xfId="0" applyNumberFormat="1" applyFont="1" applyFill="1" applyBorder="1"/>
    <xf numFmtId="0" fontId="21" fillId="2" borderId="21" xfId="0" applyFont="1" applyFill="1" applyBorder="1" applyAlignment="1">
      <alignment horizontal="center"/>
    </xf>
    <xf numFmtId="165" fontId="21" fillId="2" borderId="21" xfId="0" applyNumberFormat="1" applyFont="1" applyFill="1" applyBorder="1" applyAlignment="1">
      <alignment horizontal="center"/>
    </xf>
    <xf numFmtId="165" fontId="21" fillId="2" borderId="22" xfId="0" applyNumberFormat="1" applyFont="1" applyFill="1" applyBorder="1" applyAlignment="1">
      <alignment horizontal="center"/>
    </xf>
    <xf numFmtId="0" fontId="21" fillId="2" borderId="23" xfId="0" applyFont="1" applyFill="1" applyBorder="1"/>
    <xf numFmtId="49" fontId="21" fillId="2" borderId="0" xfId="0" applyNumberFormat="1" applyFont="1" applyFill="1" applyBorder="1"/>
    <xf numFmtId="0" fontId="21" fillId="2" borderId="0" xfId="0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21" fillId="2" borderId="24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165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165" fontId="4" fillId="2" borderId="13" xfId="0" applyNumberFormat="1" applyFont="1" applyFill="1" applyBorder="1"/>
    <xf numFmtId="49" fontId="4" fillId="2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8" fillId="2" borderId="0" xfId="0" applyFont="1" applyFill="1"/>
    <xf numFmtId="165" fontId="18" fillId="2" borderId="0" xfId="0" applyNumberFormat="1" applyFont="1" applyFill="1" applyBorder="1"/>
    <xf numFmtId="0" fontId="18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Border="1"/>
    <xf numFmtId="0" fontId="5" fillId="2" borderId="0" xfId="0" applyFont="1" applyFill="1" applyBorder="1"/>
    <xf numFmtId="0" fontId="21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21" fillId="2" borderId="31" xfId="0" applyNumberFormat="1" applyFont="1" applyFill="1" applyBorder="1" applyAlignment="1">
      <alignment horizontal="center"/>
    </xf>
    <xf numFmtId="49" fontId="21" fillId="2" borderId="0" xfId="0" applyNumberFormat="1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1" fillId="2" borderId="32" xfId="0" applyFont="1" applyFill="1" applyBorder="1"/>
    <xf numFmtId="49" fontId="21" fillId="2" borderId="32" xfId="0" applyNumberFormat="1" applyFont="1" applyFill="1" applyBorder="1"/>
    <xf numFmtId="0" fontId="21" fillId="2" borderId="32" xfId="0" applyFont="1" applyFill="1" applyBorder="1" applyAlignment="1">
      <alignment horizontal="center"/>
    </xf>
    <xf numFmtId="165" fontId="21" fillId="2" borderId="3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1" fillId="2" borderId="33" xfId="0" applyNumberFormat="1" applyFont="1" applyFill="1" applyBorder="1"/>
    <xf numFmtId="49" fontId="21" fillId="2" borderId="34" xfId="0" applyNumberFormat="1" applyFont="1" applyFill="1" applyBorder="1" applyAlignment="1">
      <alignment horizontal="center"/>
    </xf>
    <xf numFmtId="165" fontId="21" fillId="2" borderId="11" xfId="0" applyNumberFormat="1" applyFont="1" applyFill="1" applyBorder="1" applyAlignment="1">
      <alignment horizontal="center"/>
    </xf>
    <xf numFmtId="0" fontId="21" fillId="2" borderId="33" xfId="0" applyFont="1" applyFill="1" applyBorder="1"/>
    <xf numFmtId="0" fontId="21" fillId="2" borderId="34" xfId="0" applyNumberFormat="1" applyFont="1" applyFill="1" applyBorder="1" applyAlignment="1">
      <alignment horizontal="center"/>
    </xf>
    <xf numFmtId="166" fontId="21" fillId="2" borderId="14" xfId="0" applyNumberFormat="1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36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49" fontId="17" fillId="2" borderId="0" xfId="0" applyNumberFormat="1" applyFont="1" applyFill="1"/>
    <xf numFmtId="0" fontId="35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2" fillId="2" borderId="13" xfId="0" applyFont="1" applyFill="1" applyBorder="1"/>
    <xf numFmtId="49" fontId="22" fillId="2" borderId="14" xfId="0" applyNumberFormat="1" applyFont="1" applyFill="1" applyBorder="1"/>
    <xf numFmtId="0" fontId="30" fillId="2" borderId="14" xfId="0" applyFont="1" applyFill="1" applyBorder="1" applyAlignment="1">
      <alignment horizontal="center"/>
    </xf>
    <xf numFmtId="0" fontId="22" fillId="2" borderId="13" xfId="0" applyNumberFormat="1" applyFont="1" applyFill="1" applyBorder="1" applyAlignment="1" applyProtection="1"/>
    <xf numFmtId="0" fontId="22" fillId="2" borderId="0" xfId="0" applyFont="1" applyFill="1" applyBorder="1"/>
    <xf numFmtId="49" fontId="22" fillId="2" borderId="0" xfId="0" applyNumberFormat="1" applyFont="1" applyFill="1" applyBorder="1"/>
    <xf numFmtId="0" fontId="30" fillId="2" borderId="0" xfId="0" applyFont="1" applyFill="1" applyBorder="1" applyAlignment="1">
      <alignment horizontal="center"/>
    </xf>
    <xf numFmtId="165" fontId="22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0" fillId="2" borderId="14" xfId="0" applyNumberFormat="1" applyFont="1" applyFill="1" applyBorder="1" applyAlignment="1">
      <alignment horizontal="center"/>
    </xf>
    <xf numFmtId="49" fontId="22" fillId="2" borderId="14" xfId="0" quotePrefix="1" applyNumberFormat="1" applyFont="1" applyFill="1" applyBorder="1"/>
    <xf numFmtId="2" fontId="30" fillId="2" borderId="14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20" xfId="0" applyFont="1" applyFill="1" applyBorder="1"/>
    <xf numFmtId="49" fontId="22" fillId="2" borderId="21" xfId="0" applyNumberFormat="1" applyFont="1" applyFill="1" applyBorder="1"/>
    <xf numFmtId="49" fontId="22" fillId="2" borderId="0" xfId="0" applyNumberFormat="1" applyFont="1" applyFill="1"/>
    <xf numFmtId="0" fontId="22" fillId="2" borderId="0" xfId="0" applyFont="1" applyFill="1" applyAlignment="1">
      <alignment horizontal="center"/>
    </xf>
    <xf numFmtId="165" fontId="22" fillId="2" borderId="0" xfId="0" applyNumberFormat="1" applyFont="1" applyFill="1" applyAlignment="1">
      <alignment horizontal="center"/>
    </xf>
    <xf numFmtId="0" fontId="22" fillId="2" borderId="13" xfId="0" applyFont="1" applyFill="1" applyBorder="1" applyAlignment="1">
      <alignment horizontal="left"/>
    </xf>
    <xf numFmtId="0" fontId="22" fillId="2" borderId="14" xfId="0" applyFont="1" applyFill="1" applyBorder="1" applyAlignment="1">
      <alignment horizontal="left"/>
    </xf>
    <xf numFmtId="0" fontId="22" fillId="2" borderId="13" xfId="0" applyFont="1" applyFill="1" applyBorder="1" applyAlignment="1"/>
    <xf numFmtId="0" fontId="22" fillId="2" borderId="14" xfId="0" applyFont="1" applyFill="1" applyBorder="1" applyAlignment="1"/>
    <xf numFmtId="0" fontId="22" fillId="2" borderId="21" xfId="0" applyFont="1" applyFill="1" applyBorder="1" applyAlignment="1">
      <alignment horizontal="center"/>
    </xf>
    <xf numFmtId="0" fontId="22" fillId="2" borderId="32" xfId="0" applyFont="1" applyFill="1" applyBorder="1"/>
    <xf numFmtId="49" fontId="22" fillId="2" borderId="32" xfId="0" applyNumberFormat="1" applyFont="1" applyFill="1" applyBorder="1"/>
    <xf numFmtId="0" fontId="22" fillId="2" borderId="32" xfId="0" applyFont="1" applyFill="1" applyBorder="1" applyAlignment="1">
      <alignment horizontal="center"/>
    </xf>
    <xf numFmtId="165" fontId="22" fillId="2" borderId="32" xfId="0" applyNumberFormat="1" applyFont="1" applyFill="1" applyBorder="1" applyAlignment="1">
      <alignment horizontal="center"/>
    </xf>
    <xf numFmtId="165" fontId="22" fillId="2" borderId="33" xfId="0" applyNumberFormat="1" applyFont="1" applyFill="1" applyBorder="1"/>
    <xf numFmtId="49" fontId="22" fillId="2" borderId="34" xfId="0" applyNumberFormat="1" applyFont="1" applyFill="1" applyBorder="1" applyAlignment="1">
      <alignment horizontal="center"/>
    </xf>
    <xf numFmtId="165" fontId="22" fillId="2" borderId="11" xfId="0" applyNumberFormat="1" applyFont="1" applyFill="1" applyBorder="1" applyAlignment="1">
      <alignment horizontal="center"/>
    </xf>
    <xf numFmtId="0" fontId="22" fillId="2" borderId="33" xfId="0" applyFont="1" applyFill="1" applyBorder="1"/>
    <xf numFmtId="0" fontId="22" fillId="2" borderId="34" xfId="0" applyNumberFormat="1" applyFont="1" applyFill="1" applyBorder="1" applyAlignment="1">
      <alignment horizontal="center"/>
    </xf>
    <xf numFmtId="166" fontId="22" fillId="2" borderId="14" xfId="0" applyNumberFormat="1" applyFont="1" applyFill="1" applyBorder="1" applyAlignment="1">
      <alignment horizontal="center"/>
    </xf>
    <xf numFmtId="0" fontId="22" fillId="2" borderId="35" xfId="0" applyFont="1" applyFill="1" applyBorder="1"/>
    <xf numFmtId="0" fontId="22" fillId="2" borderId="36" xfId="0" applyNumberFormat="1" applyFont="1" applyFill="1" applyBorder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22" fillId="2" borderId="0" xfId="0" applyNumberFormat="1" applyFont="1" applyFill="1" applyBorder="1" applyAlignment="1">
      <alignment horizontal="center"/>
    </xf>
    <xf numFmtId="0" fontId="35" fillId="2" borderId="0" xfId="0" applyFont="1" applyFill="1"/>
    <xf numFmtId="49" fontId="35" fillId="2" borderId="0" xfId="0" applyNumberFormat="1" applyFont="1" applyFill="1"/>
    <xf numFmtId="0" fontId="0" fillId="2" borderId="0" xfId="0" applyFont="1" applyFill="1"/>
    <xf numFmtId="165" fontId="0" fillId="2" borderId="0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/>
    <xf numFmtId="165" fontId="9" fillId="2" borderId="0" xfId="0" applyNumberFormat="1" applyFont="1" applyFill="1" applyBorder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 applyBorder="1" applyAlignment="1">
      <alignment horizontal="center"/>
    </xf>
    <xf numFmtId="0" fontId="38" fillId="2" borderId="0" xfId="0" applyFont="1" applyFill="1" applyBorder="1"/>
    <xf numFmtId="49" fontId="38" fillId="2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3" xfId="0" applyFont="1" applyFill="1" applyBorder="1"/>
    <xf numFmtId="49" fontId="2" fillId="2" borderId="14" xfId="0" applyNumberFormat="1" applyFont="1" applyFill="1" applyBorder="1"/>
    <xf numFmtId="0" fontId="11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39" fillId="2" borderId="0" xfId="0" applyFont="1" applyFill="1"/>
    <xf numFmtId="165" fontId="39" fillId="2" borderId="0" xfId="0" applyNumberFormat="1" applyFont="1" applyFill="1" applyBorder="1"/>
    <xf numFmtId="0" fontId="39" fillId="2" borderId="0" xfId="0" applyFont="1" applyFill="1" applyBorder="1"/>
    <xf numFmtId="0" fontId="2" fillId="2" borderId="13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1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" fillId="2" borderId="14" xfId="0" quotePrefix="1" applyNumberFormat="1" applyFont="1" applyFill="1" applyBorder="1"/>
    <xf numFmtId="2" fontId="11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2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2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33" xfId="0" applyNumberFormat="1" applyFont="1" applyFill="1" applyBorder="1"/>
    <xf numFmtId="49" fontId="2" fillId="2" borderId="34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41" fillId="2" borderId="0" xfId="0" applyFont="1" applyFill="1" applyBorder="1"/>
    <xf numFmtId="49" fontId="41" fillId="2" borderId="0" xfId="0" applyNumberFormat="1" applyFont="1" applyFill="1"/>
    <xf numFmtId="0" fontId="39" fillId="2" borderId="0" xfId="0" applyFont="1" applyFill="1" applyAlignment="1">
      <alignment horizontal="center"/>
    </xf>
    <xf numFmtId="165" fontId="35" fillId="2" borderId="0" xfId="0" applyNumberFormat="1" applyFont="1" applyFill="1" applyBorder="1"/>
    <xf numFmtId="0" fontId="35" fillId="2" borderId="0" xfId="0" applyFont="1" applyFill="1" applyBorder="1"/>
    <xf numFmtId="0" fontId="8" fillId="2" borderId="0" xfId="0" applyFont="1" applyFill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21" fillId="2" borderId="0" xfId="0" applyFont="1" applyFill="1"/>
    <xf numFmtId="0" fontId="8" fillId="2" borderId="0" xfId="0" applyFont="1" applyFill="1" applyBorder="1" applyAlignment="1">
      <alignment horizontal="center"/>
    </xf>
    <xf numFmtId="0" fontId="19" fillId="2" borderId="0" xfId="0" applyFont="1" applyFill="1" applyBorder="1"/>
    <xf numFmtId="49" fontId="19" fillId="2" borderId="0" xfId="0" applyNumberFormat="1" applyFont="1" applyFill="1"/>
    <xf numFmtId="0" fontId="18" fillId="2" borderId="0" xfId="0" applyFont="1" applyFill="1" applyAlignment="1">
      <alignment horizontal="center"/>
    </xf>
    <xf numFmtId="165" fontId="22" fillId="2" borderId="2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vertical="center" wrapText="1"/>
    </xf>
    <xf numFmtId="165" fontId="21" fillId="2" borderId="34" xfId="0" applyNumberFormat="1" applyFont="1" applyFill="1" applyBorder="1" applyAlignment="1">
      <alignment horizontal="center"/>
    </xf>
    <xf numFmtId="0" fontId="35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1" fillId="2" borderId="14" xfId="0" applyFont="1" applyFill="1" applyBorder="1"/>
    <xf numFmtId="0" fontId="33" fillId="2" borderId="14" xfId="0" applyFont="1" applyFill="1" applyBorder="1" applyAlignment="1"/>
    <xf numFmtId="0" fontId="33" fillId="2" borderId="0" xfId="0" applyFont="1" applyFill="1" applyBorder="1" applyAlignment="1"/>
    <xf numFmtId="0" fontId="21" fillId="2" borderId="10" xfId="0" applyFont="1" applyFill="1" applyBorder="1"/>
    <xf numFmtId="49" fontId="21" fillId="2" borderId="11" xfId="0" applyNumberFormat="1" applyFont="1" applyFill="1" applyBorder="1"/>
    <xf numFmtId="0" fontId="2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0" fontId="33" fillId="2" borderId="7" xfId="0" applyFont="1" applyFill="1" applyBorder="1" applyAlignment="1"/>
    <xf numFmtId="0" fontId="33" fillId="2" borderId="8" xfId="0" applyFont="1" applyFill="1" applyBorder="1" applyAlignment="1"/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49" fontId="21" fillId="2" borderId="31" xfId="0" applyNumberFormat="1" applyFont="1" applyFill="1" applyBorder="1"/>
    <xf numFmtId="0" fontId="26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9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/>
    <xf numFmtId="0" fontId="9" fillId="2" borderId="27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4" fillId="2" borderId="32" xfId="0" applyFont="1" applyFill="1" applyBorder="1"/>
    <xf numFmtId="49" fontId="4" fillId="2" borderId="32" xfId="0" applyNumberFormat="1" applyFont="1" applyFill="1" applyBorder="1"/>
    <xf numFmtId="0" fontId="4" fillId="2" borderId="32" xfId="0" applyFont="1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65" fontId="4" fillId="2" borderId="33" xfId="0" applyNumberFormat="1" applyFont="1" applyFill="1" applyBorder="1"/>
    <xf numFmtId="49" fontId="4" fillId="2" borderId="3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 applyAlignment="1">
      <alignment horizontal="center"/>
    </xf>
    <xf numFmtId="0" fontId="0" fillId="0" borderId="11" xfId="0" applyBorder="1"/>
    <xf numFmtId="2" fontId="21" fillId="2" borderId="1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11" xfId="0" quotePrefix="1" applyNumberFormat="1" applyFont="1" applyFill="1" applyBorder="1" applyAlignment="1">
      <alignment horizontal="center"/>
    </xf>
    <xf numFmtId="2" fontId="22" fillId="2" borderId="14" xfId="0" quotePrefix="1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165" fontId="49" fillId="2" borderId="14" xfId="0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2" fontId="8" fillId="2" borderId="35" xfId="0" applyNumberFormat="1" applyFont="1" applyFill="1" applyBorder="1" applyAlignment="1">
      <alignment horizontal="center"/>
    </xf>
    <xf numFmtId="2" fontId="8" fillId="2" borderId="50" xfId="0" applyNumberFormat="1" applyFont="1" applyFill="1" applyBorder="1" applyAlignment="1">
      <alignment horizontal="center"/>
    </xf>
    <xf numFmtId="0" fontId="21" fillId="2" borderId="31" xfId="0" applyFont="1" applyFill="1" applyBorder="1"/>
    <xf numFmtId="0" fontId="33" fillId="2" borderId="31" xfId="0" applyFont="1" applyFill="1" applyBorder="1" applyAlignment="1"/>
    <xf numFmtId="165" fontId="21" fillId="2" borderId="49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49" fontId="2" fillId="0" borderId="0" xfId="0" applyNumberFormat="1" applyFont="1" applyAlignment="1"/>
    <xf numFmtId="0" fontId="8" fillId="0" borderId="3" xfId="0" applyFont="1" applyBorder="1" applyAlignment="1">
      <alignment horizontal="center"/>
    </xf>
    <xf numFmtId="49" fontId="36" fillId="0" borderId="0" xfId="0" applyNumberFormat="1" applyFont="1" applyAlignment="1"/>
    <xf numFmtId="49" fontId="21" fillId="0" borderId="0" xfId="0" applyNumberFormat="1" applyFont="1" applyAlignment="1"/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27" xfId="0" applyFont="1" applyFill="1" applyBorder="1"/>
    <xf numFmtId="0" fontId="5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2" borderId="31" xfId="0" applyFont="1" applyFill="1" applyBorder="1"/>
    <xf numFmtId="49" fontId="4" fillId="2" borderId="31" xfId="0" applyNumberFormat="1" applyFont="1" applyFill="1" applyBorder="1"/>
    <xf numFmtId="0" fontId="13" fillId="2" borderId="31" xfId="0" applyFont="1" applyFill="1" applyBorder="1" applyAlignment="1">
      <alignment horizontal="center"/>
    </xf>
    <xf numFmtId="0" fontId="10" fillId="2" borderId="31" xfId="0" applyFont="1" applyFill="1" applyBorder="1" applyAlignment="1"/>
    <xf numFmtId="165" fontId="4" fillId="2" borderId="3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22" fillId="2" borderId="14" xfId="0" applyFont="1" applyFill="1" applyBorder="1"/>
    <xf numFmtId="2" fontId="21" fillId="2" borderId="12" xfId="0" quotePrefix="1" applyNumberFormat="1" applyFont="1" applyFill="1" applyBorder="1" applyAlignment="1">
      <alignment horizontal="center"/>
    </xf>
    <xf numFmtId="2" fontId="21" fillId="2" borderId="15" xfId="0" quotePrefix="1" applyNumberFormat="1" applyFont="1" applyFill="1" applyBorder="1" applyAlignment="1">
      <alignment horizontal="center"/>
    </xf>
    <xf numFmtId="2" fontId="21" fillId="2" borderId="22" xfId="0" quotePrefix="1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9" fillId="2" borderId="0" xfId="0" applyNumberFormat="1" applyFont="1" applyFill="1" applyAlignment="1"/>
    <xf numFmtId="2" fontId="21" fillId="2" borderId="14" xfId="0" quotePrefix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4" xfId="0" applyNumberFormat="1" applyFont="1" applyFill="1" applyBorder="1" applyAlignment="1" applyProtection="1"/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vertical="center"/>
    </xf>
    <xf numFmtId="2" fontId="21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3" fillId="2" borderId="42" xfId="0" applyFont="1" applyFill="1" applyBorder="1" applyAlignment="1"/>
    <xf numFmtId="2" fontId="21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49" fontId="42" fillId="0" borderId="0" xfId="0" applyNumberFormat="1" applyFont="1" applyAlignment="1"/>
    <xf numFmtId="0" fontId="8" fillId="2" borderId="5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5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6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/>
    </xf>
    <xf numFmtId="0" fontId="50" fillId="2" borderId="1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165" fontId="9" fillId="2" borderId="0" xfId="0" applyNumberFormat="1" applyFont="1" applyFill="1" applyAlignment="1">
      <alignment horizontal="left"/>
    </xf>
    <xf numFmtId="49" fontId="22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49" fontId="21" fillId="0" borderId="0" xfId="0" applyNumberFormat="1" applyFont="1" applyAlignment="1">
      <alignment horizontal="left"/>
    </xf>
    <xf numFmtId="165" fontId="5" fillId="2" borderId="2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3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1" fillId="2" borderId="39" xfId="0" quotePrefix="1" applyNumberFormat="1" applyFont="1" applyFill="1" applyBorder="1" applyAlignment="1">
      <alignment horizontal="center"/>
    </xf>
    <xf numFmtId="2" fontId="21" fillId="2" borderId="43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2" fontId="21" fillId="2" borderId="40" xfId="0" quotePrefix="1" applyNumberFormat="1" applyFont="1" applyFill="1" applyBorder="1" applyAlignment="1">
      <alignment horizontal="center"/>
    </xf>
    <xf numFmtId="2" fontId="21" fillId="2" borderId="40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33" fillId="2" borderId="23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49" fontId="36" fillId="0" borderId="34" xfId="0" applyNumberFormat="1" applyFont="1" applyBorder="1" applyAlignment="1">
      <alignment horizontal="center"/>
    </xf>
    <xf numFmtId="49" fontId="36" fillId="0" borderId="3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0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104775</xdr:rowOff>
    </xdr:from>
    <xdr:to>
      <xdr:col>8</xdr:col>
      <xdr:colOff>1609725</xdr:colOff>
      <xdr:row>4</xdr:row>
      <xdr:rowOff>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848850" y="104775"/>
          <a:ext cx="1390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1514474</xdr:colOff>
      <xdr:row>3</xdr:row>
      <xdr:rowOff>84718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0</xdr:row>
      <xdr:rowOff>133350</xdr:rowOff>
    </xdr:from>
    <xdr:to>
      <xdr:col>8</xdr:col>
      <xdr:colOff>1647826</xdr:colOff>
      <xdr:row>4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15551" y="133350"/>
          <a:ext cx="13525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680085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44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621792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1371599</xdr:colOff>
      <xdr:row>4</xdr:row>
      <xdr:rowOff>48501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599" cy="108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746760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9</xdr:col>
      <xdr:colOff>1</xdr:colOff>
      <xdr:row>3</xdr:row>
      <xdr:rowOff>180975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85725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1548765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198772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126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0</xdr:row>
      <xdr:rowOff>85726</xdr:rowOff>
    </xdr:from>
    <xdr:to>
      <xdr:col>8</xdr:col>
      <xdr:colOff>1628774</xdr:colOff>
      <xdr:row>3</xdr:row>
      <xdr:rowOff>114559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4" y="85726"/>
          <a:ext cx="1362075" cy="113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166242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66875" cy="127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161925</xdr:rowOff>
    </xdr:from>
    <xdr:to>
      <xdr:col>8</xdr:col>
      <xdr:colOff>1495424</xdr:colOff>
      <xdr:row>3</xdr:row>
      <xdr:rowOff>161925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01275" y="161925"/>
          <a:ext cx="1362074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2</xdr:row>
      <xdr:rowOff>124225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38275" cy="10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85724</xdr:rowOff>
    </xdr:from>
    <xdr:to>
      <xdr:col>8</xdr:col>
      <xdr:colOff>1600200</xdr:colOff>
      <xdr:row>4</xdr:row>
      <xdr:rowOff>38968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53700" y="85724"/>
          <a:ext cx="1285875" cy="117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45720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058525" y="85725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4</xdr:row>
      <xdr:rowOff>57286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85724</xdr:rowOff>
    </xdr:from>
    <xdr:to>
      <xdr:col>8</xdr:col>
      <xdr:colOff>1390650</xdr:colOff>
      <xdr:row>4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667875" y="85724"/>
          <a:ext cx="1390650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4</xdr:row>
      <xdr:rowOff>8890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899" cy="120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85725</xdr:rowOff>
    </xdr:from>
    <xdr:to>
      <xdr:col>8</xdr:col>
      <xdr:colOff>1314449</xdr:colOff>
      <xdr:row>3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05974" y="85725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95249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1476375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06075" y="85725"/>
          <a:ext cx="1476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190500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1495425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506200" y="85725"/>
          <a:ext cx="1495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48768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192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0</xdr:row>
      <xdr:rowOff>95250</xdr:rowOff>
    </xdr:from>
    <xdr:to>
      <xdr:col>8</xdr:col>
      <xdr:colOff>1476376</xdr:colOff>
      <xdr:row>4</xdr:row>
      <xdr:rowOff>85725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95250"/>
          <a:ext cx="13906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4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52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171450</xdr:rowOff>
    </xdr:from>
    <xdr:to>
      <xdr:col>8</xdr:col>
      <xdr:colOff>1400175</xdr:colOff>
      <xdr:row>4</xdr:row>
      <xdr:rowOff>28575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4" y="171450"/>
          <a:ext cx="12001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4</xdr:row>
      <xdr:rowOff>47624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5049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57150</xdr:rowOff>
    </xdr:from>
    <xdr:to>
      <xdr:col>8</xdr:col>
      <xdr:colOff>1609726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467851" y="57150"/>
          <a:ext cx="15049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12192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47625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47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85725</xdr:rowOff>
    </xdr:from>
    <xdr:to>
      <xdr:col>8</xdr:col>
      <xdr:colOff>1457325</xdr:colOff>
      <xdr:row>3</xdr:row>
      <xdr:rowOff>133350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5" y="8572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76199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9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85726</xdr:rowOff>
    </xdr:from>
    <xdr:to>
      <xdr:col>8</xdr:col>
      <xdr:colOff>1333500</xdr:colOff>
      <xdr:row>2</xdr:row>
      <xdr:rowOff>171451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15575" y="85726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15240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1428750</xdr:colOff>
      <xdr:row>3</xdr:row>
      <xdr:rowOff>114300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52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1533525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15600" y="85725"/>
          <a:ext cx="1533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18288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3</xdr:row>
      <xdr:rowOff>180975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43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142875</xdr:rowOff>
    </xdr:from>
    <xdr:to>
      <xdr:col>8</xdr:col>
      <xdr:colOff>1323975</xdr:colOff>
      <xdr:row>3</xdr:row>
      <xdr:rowOff>108404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944225" y="142875"/>
          <a:ext cx="1133475" cy="95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3</xdr:row>
      <xdr:rowOff>49530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1323975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944350" y="85725"/>
          <a:ext cx="1323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1619251</xdr:colOff>
      <xdr:row>4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619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1343025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325225" y="857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27432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4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716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8</xdr:col>
      <xdr:colOff>1371601</xdr:colOff>
      <xdr:row>4</xdr:row>
      <xdr:rowOff>0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1" y="85725"/>
          <a:ext cx="1371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3</xdr:row>
      <xdr:rowOff>200025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95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30639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33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1373332</xdr:colOff>
      <xdr:row>4</xdr:row>
      <xdr:rowOff>142875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73332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114300</xdr:rowOff>
    </xdr:from>
    <xdr:to>
      <xdr:col>6</xdr:col>
      <xdr:colOff>1552575</xdr:colOff>
      <xdr:row>4</xdr:row>
      <xdr:rowOff>66675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010775" y="114300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35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553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607314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221139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155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95250</xdr:rowOff>
    </xdr:from>
    <xdr:to>
      <xdr:col>8</xdr:col>
      <xdr:colOff>9525</xdr:colOff>
      <xdr:row>4</xdr:row>
      <xdr:rowOff>38100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8620125" y="95250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0628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104775</xdr:rowOff>
    </xdr:from>
    <xdr:to>
      <xdr:col>7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0</xdr:row>
      <xdr:rowOff>47625</xdr:rowOff>
    </xdr:from>
    <xdr:to>
      <xdr:col>7</xdr:col>
      <xdr:colOff>1504950</xdr:colOff>
      <xdr:row>4</xdr:row>
      <xdr:rowOff>57150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29827" y="47625"/>
          <a:ext cx="14477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229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1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3</xdr:row>
      <xdr:rowOff>193797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90650" cy="120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819149</xdr:colOff>
      <xdr:row>0</xdr:row>
      <xdr:rowOff>85724</xdr:rowOff>
    </xdr:from>
    <xdr:to>
      <xdr:col>7</xdr:col>
      <xdr:colOff>1895474</xdr:colOff>
      <xdr:row>4</xdr:row>
      <xdr:rowOff>5233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91699" y="85724"/>
          <a:ext cx="1076325" cy="121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5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63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1507912</xdr:colOff>
      <xdr:row>4</xdr:row>
      <xdr:rowOff>9524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07912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219076</xdr:rowOff>
    </xdr:from>
    <xdr:to>
      <xdr:col>8</xdr:col>
      <xdr:colOff>1598100</xdr:colOff>
      <xdr:row>3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7715251" y="219076"/>
          <a:ext cx="149332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1266824</xdr:colOff>
      <xdr:row>0</xdr:row>
      <xdr:rowOff>78828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"/>
          <a:ext cx="1266824" cy="104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1426029</xdr:colOff>
      <xdr:row>4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26029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4"/>
  <sheetViews>
    <sheetView workbookViewId="0">
      <selection activeCell="A34" sqref="A34"/>
    </sheetView>
  </sheetViews>
  <sheetFormatPr defaultRowHeight="15"/>
  <cols>
    <col min="1" max="1" width="171.42578125" bestFit="1" customWidth="1"/>
  </cols>
  <sheetData>
    <row r="2" ht="0.75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8" spans="1:20" ht="15.75">
      <c r="A18" s="15" t="s">
        <v>165</v>
      </c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</row>
    <row r="19" spans="1:20" ht="15.75">
      <c r="A19" s="19" t="s">
        <v>166</v>
      </c>
      <c r="B19" s="19"/>
      <c r="C19" s="19"/>
      <c r="D19" s="19"/>
      <c r="E19" s="19"/>
      <c r="F19" s="19"/>
      <c r="G19" s="19"/>
      <c r="H19" s="19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</row>
    <row r="20" spans="1:20" ht="15.75">
      <c r="A20" s="19" t="s">
        <v>167</v>
      </c>
      <c r="B20" s="19"/>
      <c r="C20" s="19"/>
      <c r="D20" s="19"/>
      <c r="E20" s="19"/>
      <c r="F20" s="19"/>
      <c r="G20" s="19"/>
      <c r="H20" s="19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</row>
    <row r="21" spans="1:20" ht="15.75">
      <c r="A21" s="19" t="s">
        <v>168</v>
      </c>
      <c r="B21" s="19"/>
      <c r="C21" s="19"/>
      <c r="D21" s="19"/>
      <c r="E21" s="19"/>
      <c r="F21" s="19"/>
      <c r="G21" s="19"/>
      <c r="H21" s="19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</row>
    <row r="22" spans="1:20" ht="15.75">
      <c r="A22" s="19" t="s">
        <v>169</v>
      </c>
      <c r="B22" s="19"/>
      <c r="C22" s="19"/>
      <c r="D22" s="19"/>
      <c r="E22" s="19"/>
      <c r="F22" s="19"/>
      <c r="G22" s="19"/>
      <c r="H22" s="19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</row>
    <row r="23" spans="1:20" ht="15.75">
      <c r="A23" s="20" t="s">
        <v>170</v>
      </c>
      <c r="B23" s="20"/>
      <c r="C23" s="20"/>
      <c r="D23" s="20"/>
      <c r="E23" s="20"/>
      <c r="F23" s="20"/>
      <c r="G23" s="20"/>
      <c r="H23" s="20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</row>
    <row r="24" spans="1:20" ht="15.75">
      <c r="A24" s="19" t="s">
        <v>171</v>
      </c>
      <c r="B24" s="19"/>
      <c r="C24" s="19"/>
      <c r="D24" s="19"/>
      <c r="E24" s="19"/>
      <c r="F24" s="19"/>
      <c r="G24" s="19"/>
      <c r="H24" s="19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</row>
    <row r="25" spans="1:20" ht="15.75">
      <c r="A25" s="21" t="s">
        <v>172</v>
      </c>
      <c r="B25" s="21"/>
      <c r="C25" s="21"/>
      <c r="D25" s="21"/>
      <c r="E25" s="21"/>
      <c r="F25" s="21"/>
      <c r="G25" s="21"/>
      <c r="H25" s="21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</row>
    <row r="26" spans="1:20" ht="17.25" customHeight="1">
      <c r="A26" s="22" t="s">
        <v>173</v>
      </c>
      <c r="B26" s="23"/>
      <c r="C26" s="23"/>
      <c r="D26" s="23"/>
      <c r="E26" s="23"/>
      <c r="F26" s="23"/>
      <c r="G26" s="23"/>
      <c r="H26" s="23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</row>
    <row r="27" spans="1:20" ht="15.75">
      <c r="A27" s="24" t="s">
        <v>174</v>
      </c>
      <c r="B27" s="23"/>
      <c r="C27" s="23"/>
      <c r="D27" s="23"/>
      <c r="E27" s="23"/>
      <c r="F27" s="23"/>
      <c r="G27" s="23"/>
      <c r="H27" s="23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</row>
    <row r="28" spans="1:20" ht="15.75">
      <c r="A28" s="21" t="s">
        <v>175</v>
      </c>
      <c r="B28" s="21"/>
      <c r="C28" s="21"/>
      <c r="D28" s="21"/>
      <c r="E28" s="21"/>
      <c r="F28" s="21"/>
      <c r="G28" s="21"/>
      <c r="H28" s="21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</row>
    <row r="29" spans="1:20" ht="15.75">
      <c r="A29" s="21" t="s">
        <v>176</v>
      </c>
      <c r="B29" s="21"/>
      <c r="C29" s="21"/>
      <c r="D29" s="21"/>
      <c r="E29" s="21"/>
      <c r="F29" s="21"/>
      <c r="G29" s="21"/>
      <c r="H29" s="21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8"/>
    </row>
    <row r="30" spans="1:20" ht="15.75">
      <c r="A30" s="21" t="s">
        <v>177</v>
      </c>
      <c r="B30" s="21"/>
      <c r="C30" s="21"/>
      <c r="D30" s="21"/>
      <c r="E30" s="21"/>
      <c r="F30" s="21"/>
      <c r="G30" s="21"/>
      <c r="H30" s="21"/>
      <c r="I30" s="17"/>
      <c r="J30" s="17"/>
      <c r="K30" s="17"/>
      <c r="L30" s="17"/>
      <c r="M30" s="17"/>
      <c r="N30" s="17"/>
      <c r="O30" s="17"/>
      <c r="P30" s="17"/>
    </row>
    <row r="31" spans="1:20" ht="15.75">
      <c r="A31" s="21"/>
      <c r="B31" s="21"/>
      <c r="C31" s="21"/>
      <c r="D31" s="21"/>
      <c r="E31" s="21"/>
      <c r="F31" s="21"/>
      <c r="G31" s="21"/>
      <c r="H31" s="21"/>
      <c r="I31" s="17"/>
      <c r="J31" s="17"/>
      <c r="K31" s="17"/>
      <c r="L31" s="17"/>
      <c r="M31" s="17"/>
      <c r="N31" s="17"/>
      <c r="O31" s="17"/>
      <c r="P31" s="17"/>
    </row>
    <row r="32" spans="1:20" ht="15.75">
      <c r="A32" s="21"/>
      <c r="B32" s="21"/>
      <c r="C32" s="21"/>
      <c r="D32" s="21"/>
      <c r="E32" s="21"/>
      <c r="F32" s="21"/>
      <c r="G32" s="21"/>
      <c r="H32" s="21"/>
      <c r="I32" s="17"/>
      <c r="J32" s="17"/>
      <c r="K32" s="17"/>
      <c r="L32" s="17"/>
      <c r="M32" s="17"/>
      <c r="N32" s="17"/>
      <c r="O32" s="17"/>
      <c r="P32" s="17"/>
    </row>
    <row r="33" spans="1:16" ht="15.75">
      <c r="A33" s="25" t="s">
        <v>159</v>
      </c>
      <c r="B33" s="26"/>
      <c r="C33" s="27"/>
      <c r="D33" s="26"/>
      <c r="E33" s="26"/>
      <c r="F33" s="26"/>
      <c r="G33" s="26"/>
      <c r="H33" s="26"/>
      <c r="I33" s="17"/>
      <c r="J33" s="17"/>
      <c r="K33" s="17"/>
      <c r="L33" s="17"/>
      <c r="M33" s="17"/>
      <c r="N33" s="17"/>
      <c r="O33" s="17"/>
      <c r="P33" s="17"/>
    </row>
    <row r="34" spans="1:16" ht="15.75">
      <c r="A34" s="28" t="s">
        <v>178</v>
      </c>
      <c r="B34" s="29"/>
      <c r="C34" s="30"/>
      <c r="D34" s="29"/>
      <c r="E34" s="26"/>
      <c r="F34" s="26"/>
      <c r="G34" s="26"/>
      <c r="H34" s="26"/>
      <c r="I34" s="17"/>
      <c r="J34" s="17"/>
      <c r="K34" s="17"/>
      <c r="L34" s="17"/>
      <c r="M34" s="17"/>
      <c r="N34" s="17"/>
      <c r="O34" s="17"/>
      <c r="P3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C102"/>
  <sheetViews>
    <sheetView workbookViewId="0">
      <selection activeCell="D13" sqref="D13"/>
    </sheetView>
  </sheetViews>
  <sheetFormatPr defaultRowHeight="15"/>
  <cols>
    <col min="1" max="1" width="28.5703125" customWidth="1"/>
    <col min="2" max="2" width="19.28515625" style="1" bestFit="1" customWidth="1"/>
    <col min="3" max="3" width="19.140625" style="2" customWidth="1"/>
    <col min="4" max="4" width="20.42578125" style="2" customWidth="1"/>
    <col min="5" max="5" width="12.140625" style="2" customWidth="1"/>
    <col min="6" max="6" width="14.140625" style="2" bestFit="1" customWidth="1"/>
    <col min="7" max="7" width="17.5703125" style="2" customWidth="1"/>
    <col min="8" max="8" width="14.42578125" style="2" bestFit="1" customWidth="1"/>
    <col min="9" max="9" width="26.7109375" style="2" customWidth="1"/>
  </cols>
  <sheetData>
    <row r="1" spans="1:16" ht="57.7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66" t="s">
        <v>244</v>
      </c>
      <c r="C3" s="466"/>
      <c r="D3" s="466"/>
      <c r="E3" s="466"/>
      <c r="F3" s="466"/>
      <c r="G3" s="466"/>
      <c r="H3" s="466"/>
      <c r="I3" s="463"/>
    </row>
    <row r="4" spans="1:16" ht="16.5" thickBot="1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>
      <c r="A5" s="449" t="s">
        <v>4</v>
      </c>
      <c r="B5" s="450"/>
      <c r="C5" s="450"/>
      <c r="D5" s="450"/>
      <c r="E5" s="450"/>
      <c r="F5" s="450"/>
      <c r="G5" s="450"/>
      <c r="H5" s="450"/>
      <c r="I5" s="3" t="s">
        <v>5</v>
      </c>
    </row>
    <row r="6" spans="1:16" ht="15.75" thickBot="1">
      <c r="A6" s="451"/>
      <c r="B6" s="452"/>
      <c r="C6" s="452"/>
      <c r="D6" s="452"/>
      <c r="E6" s="452"/>
      <c r="F6" s="452"/>
      <c r="G6" s="452"/>
      <c r="H6" s="452"/>
      <c r="I6" s="4" t="s">
        <v>271</v>
      </c>
    </row>
    <row r="7" spans="1:16" ht="21" thickBot="1">
      <c r="A7" s="453" t="s">
        <v>6</v>
      </c>
      <c r="B7" s="454"/>
      <c r="C7" s="454"/>
      <c r="D7" s="454"/>
      <c r="E7" s="454"/>
      <c r="F7" s="454"/>
      <c r="G7" s="454"/>
      <c r="H7" s="454"/>
      <c r="I7" s="455"/>
    </row>
    <row r="8" spans="1:16" s="7" customFormat="1">
      <c r="A8" s="456" t="s">
        <v>7</v>
      </c>
      <c r="B8" s="457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6" t="s">
        <v>14</v>
      </c>
    </row>
    <row r="9" spans="1:16" s="94" customFormat="1" ht="15.75">
      <c r="A9" s="90" t="s">
        <v>15</v>
      </c>
      <c r="B9" s="91" t="s">
        <v>16</v>
      </c>
      <c r="C9" s="92" t="s">
        <v>17</v>
      </c>
      <c r="D9" s="78">
        <v>80464</v>
      </c>
      <c r="E9" s="78">
        <v>1100</v>
      </c>
      <c r="F9" s="78">
        <f t="shared" ref="F9:F19" si="0">(D9-E9)*0.125</f>
        <v>9920.5</v>
      </c>
      <c r="G9" s="78">
        <v>1708.75</v>
      </c>
      <c r="H9" s="78">
        <f t="shared" ref="H9:H35" si="1">(D9-E9+F9+G9)*0.005</f>
        <v>454.96625</v>
      </c>
      <c r="I9" s="93">
        <f t="shared" ref="I9:I12" si="2">D9-E9+F9+H9+G9</f>
        <v>91448.216249999998</v>
      </c>
    </row>
    <row r="10" spans="1:16" s="94" customFormat="1" ht="15.75">
      <c r="A10" s="90" t="s">
        <v>15</v>
      </c>
      <c r="B10" s="91" t="s">
        <v>24</v>
      </c>
      <c r="C10" s="92" t="s">
        <v>25</v>
      </c>
      <c r="D10" s="78">
        <v>80464</v>
      </c>
      <c r="E10" s="78">
        <v>1100</v>
      </c>
      <c r="F10" s="78">
        <f t="shared" ref="F10:F12" si="3">(D10-E10)*0.125</f>
        <v>9920.5</v>
      </c>
      <c r="G10" s="78">
        <v>1708.75</v>
      </c>
      <c r="H10" s="78">
        <f>(D10-E10+F10+G10)*0.005</f>
        <v>454.96625</v>
      </c>
      <c r="I10" s="93">
        <f t="shared" si="2"/>
        <v>91448.216249999998</v>
      </c>
      <c r="M10" s="95"/>
      <c r="N10" s="96"/>
      <c r="O10" s="96"/>
      <c r="P10" s="96"/>
    </row>
    <row r="11" spans="1:16" s="94" customFormat="1" ht="15.75">
      <c r="A11" s="90" t="s">
        <v>15</v>
      </c>
      <c r="B11" s="91" t="s">
        <v>20</v>
      </c>
      <c r="C11" s="92" t="s">
        <v>21</v>
      </c>
      <c r="D11" s="78">
        <v>80470</v>
      </c>
      <c r="E11" s="78">
        <v>1100</v>
      </c>
      <c r="F11" s="78">
        <f t="shared" si="3"/>
        <v>9921.25</v>
      </c>
      <c r="G11" s="78">
        <v>1708.75</v>
      </c>
      <c r="H11" s="78">
        <f t="shared" ref="H11:H12" si="4">(D11-E11+F11+G11)*0.005</f>
        <v>455</v>
      </c>
      <c r="I11" s="93">
        <f t="shared" si="2"/>
        <v>91455</v>
      </c>
      <c r="M11" s="95"/>
      <c r="N11" s="96"/>
      <c r="O11" s="96"/>
      <c r="P11" s="96"/>
    </row>
    <row r="12" spans="1:16" s="94" customFormat="1" ht="15.75">
      <c r="A12" s="90" t="s">
        <v>15</v>
      </c>
      <c r="B12" s="91" t="s">
        <v>22</v>
      </c>
      <c r="C12" s="92" t="s">
        <v>23</v>
      </c>
      <c r="D12" s="78">
        <v>80617</v>
      </c>
      <c r="E12" s="78">
        <v>1100</v>
      </c>
      <c r="F12" s="78">
        <f t="shared" si="3"/>
        <v>9939.625</v>
      </c>
      <c r="G12" s="78">
        <v>1708.75</v>
      </c>
      <c r="H12" s="78">
        <f t="shared" si="4"/>
        <v>455.82687500000003</v>
      </c>
      <c r="I12" s="93">
        <f t="shared" si="2"/>
        <v>91621.201874999999</v>
      </c>
      <c r="M12" s="95"/>
      <c r="N12" s="96"/>
      <c r="O12" s="96"/>
      <c r="P12" s="96"/>
    </row>
    <row r="13" spans="1:16" s="94" customFormat="1" ht="15.75">
      <c r="A13" s="90" t="s">
        <v>15</v>
      </c>
      <c r="B13" s="91" t="s">
        <v>18</v>
      </c>
      <c r="C13" s="92" t="s">
        <v>19</v>
      </c>
      <c r="D13" s="78">
        <v>81260</v>
      </c>
      <c r="E13" s="78">
        <v>1100</v>
      </c>
      <c r="F13" s="78">
        <f t="shared" si="0"/>
        <v>10020</v>
      </c>
      <c r="G13" s="78">
        <v>1708.75</v>
      </c>
      <c r="H13" s="78">
        <f t="shared" si="1"/>
        <v>459.44375000000002</v>
      </c>
      <c r="I13" s="93">
        <f t="shared" ref="I13:I19" si="5">D13-E13+F13+H13+G13</f>
        <v>92348.193750000006</v>
      </c>
    </row>
    <row r="14" spans="1:16" s="94" customFormat="1" ht="15.75">
      <c r="A14" s="90" t="s">
        <v>15</v>
      </c>
      <c r="B14" s="91" t="s">
        <v>263</v>
      </c>
      <c r="C14" s="92" t="s">
        <v>264</v>
      </c>
      <c r="D14" s="78">
        <v>85067</v>
      </c>
      <c r="E14" s="78">
        <v>1100</v>
      </c>
      <c r="F14" s="78">
        <f t="shared" si="0"/>
        <v>10495.875</v>
      </c>
      <c r="G14" s="78">
        <v>1708.75</v>
      </c>
      <c r="H14" s="78">
        <f t="shared" si="1"/>
        <v>480.85812500000003</v>
      </c>
      <c r="I14" s="93">
        <f t="shared" si="5"/>
        <v>96652.483124999999</v>
      </c>
    </row>
    <row r="15" spans="1:16" s="97" customFormat="1">
      <c r="A15" s="90" t="s">
        <v>26</v>
      </c>
      <c r="B15" s="91" t="s">
        <v>27</v>
      </c>
      <c r="C15" s="92" t="s">
        <v>23</v>
      </c>
      <c r="D15" s="78">
        <v>82951</v>
      </c>
      <c r="E15" s="78">
        <v>1100</v>
      </c>
      <c r="F15" s="78">
        <f t="shared" ref="F15" si="6">(D15-E15)*0.125</f>
        <v>10231.375</v>
      </c>
      <c r="G15" s="78">
        <v>1708.75</v>
      </c>
      <c r="H15" s="78">
        <f t="shared" ref="H15" si="7">(D15-E15+F15+G15)*0.005</f>
        <v>468.955625</v>
      </c>
      <c r="I15" s="93">
        <f t="shared" ref="I15" si="8">D15-E15+F15+H15+G15</f>
        <v>94260.080625000002</v>
      </c>
      <c r="M15" s="98"/>
      <c r="N15" s="99"/>
      <c r="O15" s="99"/>
      <c r="P15" s="99"/>
    </row>
    <row r="16" spans="1:16" s="94" customFormat="1" ht="15.75">
      <c r="A16" s="90" t="s">
        <v>32</v>
      </c>
      <c r="B16" s="91" t="s">
        <v>33</v>
      </c>
      <c r="C16" s="92" t="s">
        <v>34</v>
      </c>
      <c r="D16" s="78">
        <v>85494</v>
      </c>
      <c r="E16" s="78">
        <v>1100</v>
      </c>
      <c r="F16" s="78">
        <f t="shared" si="0"/>
        <v>10549.25</v>
      </c>
      <c r="G16" s="78">
        <v>1708.75</v>
      </c>
      <c r="H16" s="78">
        <f t="shared" ref="H16:H18" si="9">(D16-E16+F16+G16)*0.005</f>
        <v>483.26</v>
      </c>
      <c r="I16" s="93">
        <f>D16-E16+F16+H16+G16</f>
        <v>97135.26</v>
      </c>
      <c r="M16" s="96"/>
      <c r="N16" s="96"/>
      <c r="O16" s="96"/>
      <c r="P16" s="96"/>
    </row>
    <row r="17" spans="1:16" s="94" customFormat="1" ht="15.75">
      <c r="A17" s="90" t="s">
        <v>35</v>
      </c>
      <c r="B17" s="91" t="s">
        <v>36</v>
      </c>
      <c r="C17" s="92" t="s">
        <v>37</v>
      </c>
      <c r="D17" s="78">
        <v>85494</v>
      </c>
      <c r="E17" s="78">
        <v>1100</v>
      </c>
      <c r="F17" s="78">
        <f t="shared" si="0"/>
        <v>10549.25</v>
      </c>
      <c r="G17" s="78">
        <v>1708.75</v>
      </c>
      <c r="H17" s="78">
        <f t="shared" si="9"/>
        <v>483.26</v>
      </c>
      <c r="I17" s="93">
        <f>D17-E17+F17+H17+G17</f>
        <v>97135.26</v>
      </c>
      <c r="M17" s="96"/>
      <c r="N17" s="96"/>
      <c r="O17" s="96"/>
      <c r="P17" s="96"/>
    </row>
    <row r="18" spans="1:16" s="94" customFormat="1" ht="15.75">
      <c r="A18" s="90" t="s">
        <v>35</v>
      </c>
      <c r="B18" s="91" t="s">
        <v>38</v>
      </c>
      <c r="C18" s="92" t="s">
        <v>39</v>
      </c>
      <c r="D18" s="78">
        <v>85494</v>
      </c>
      <c r="E18" s="78">
        <v>1100</v>
      </c>
      <c r="F18" s="78">
        <f t="shared" si="0"/>
        <v>10549.25</v>
      </c>
      <c r="G18" s="78">
        <v>1708.75</v>
      </c>
      <c r="H18" s="78">
        <f t="shared" si="9"/>
        <v>483.26</v>
      </c>
      <c r="I18" s="93">
        <f>D18-E18+F18+H18+G18</f>
        <v>97135.26</v>
      </c>
      <c r="M18" s="96"/>
      <c r="N18" s="96"/>
      <c r="O18" s="96"/>
      <c r="P18" s="96"/>
    </row>
    <row r="19" spans="1:16" s="94" customFormat="1" ht="15.75">
      <c r="A19" s="90" t="s">
        <v>28</v>
      </c>
      <c r="B19" s="91" t="s">
        <v>29</v>
      </c>
      <c r="C19" s="92" t="s">
        <v>19</v>
      </c>
      <c r="D19" s="78">
        <v>84441</v>
      </c>
      <c r="E19" s="78">
        <v>1100</v>
      </c>
      <c r="F19" s="78">
        <f t="shared" si="0"/>
        <v>10417.625</v>
      </c>
      <c r="G19" s="78">
        <v>1708.75</v>
      </c>
      <c r="H19" s="78">
        <f t="shared" si="1"/>
        <v>477.33687500000002</v>
      </c>
      <c r="I19" s="93">
        <f t="shared" si="5"/>
        <v>95944.711874999994</v>
      </c>
      <c r="M19" s="96"/>
      <c r="N19" s="96"/>
      <c r="O19" s="96"/>
      <c r="P19" s="96"/>
    </row>
    <row r="20" spans="1:16" s="94" customFormat="1" ht="15.75">
      <c r="A20" s="100" t="s">
        <v>30</v>
      </c>
      <c r="B20" s="101" t="s">
        <v>31</v>
      </c>
      <c r="C20" s="102" t="s">
        <v>23</v>
      </c>
      <c r="D20" s="78"/>
      <c r="E20" s="78"/>
      <c r="F20" s="78"/>
      <c r="G20" s="78"/>
      <c r="H20" s="78"/>
      <c r="I20" s="93"/>
      <c r="M20" s="96"/>
      <c r="N20" s="96"/>
      <c r="O20" s="96"/>
      <c r="P20" s="96"/>
    </row>
    <row r="21" spans="1:16" s="94" customFormat="1" ht="15.75">
      <c r="A21" s="103" t="s">
        <v>59</v>
      </c>
      <c r="B21" s="91" t="s">
        <v>60</v>
      </c>
      <c r="C21" s="92" t="s">
        <v>19</v>
      </c>
      <c r="D21" s="78">
        <v>90165</v>
      </c>
      <c r="E21" s="78">
        <v>1100</v>
      </c>
      <c r="F21" s="78">
        <f t="shared" ref="F21" si="10">(D21-E21)*0.125</f>
        <v>11133.125</v>
      </c>
      <c r="G21" s="78">
        <v>1708.75</v>
      </c>
      <c r="H21" s="78">
        <f t="shared" ref="H21" si="11">(D21-E21+F21+G21)*0.005</f>
        <v>509.53437500000001</v>
      </c>
      <c r="I21" s="93">
        <f t="shared" ref="I21" si="12">D21-E21+F21+H21+G21</f>
        <v>102416.409375</v>
      </c>
      <c r="J21" s="104"/>
      <c r="M21" s="95"/>
      <c r="N21" s="96"/>
      <c r="O21" s="96"/>
      <c r="P21" s="96"/>
    </row>
    <row r="22" spans="1:16" s="94" customFormat="1" ht="15.75">
      <c r="A22" s="103" t="s">
        <v>40</v>
      </c>
      <c r="B22" s="91" t="s">
        <v>41</v>
      </c>
      <c r="C22" s="92" t="s">
        <v>23</v>
      </c>
      <c r="D22" s="78">
        <v>86333</v>
      </c>
      <c r="E22" s="78">
        <v>1100</v>
      </c>
      <c r="F22" s="78">
        <f t="shared" ref="F22:F28" si="13">(D22-E22)*0.125</f>
        <v>10654.125</v>
      </c>
      <c r="G22" s="78">
        <v>1708.75</v>
      </c>
      <c r="H22" s="78">
        <f t="shared" si="1"/>
        <v>487.979375</v>
      </c>
      <c r="I22" s="93">
        <f t="shared" ref="I22:I33" si="14">D22-E22+F22+H22+G22</f>
        <v>98083.854374999995</v>
      </c>
      <c r="M22" s="95"/>
      <c r="N22" s="96"/>
      <c r="O22" s="96"/>
      <c r="P22" s="96"/>
    </row>
    <row r="23" spans="1:16" s="94" customFormat="1" ht="15.75">
      <c r="A23" s="103" t="s">
        <v>40</v>
      </c>
      <c r="B23" s="91" t="s">
        <v>42</v>
      </c>
      <c r="C23" s="92" t="s">
        <v>43</v>
      </c>
      <c r="D23" s="78">
        <v>90860</v>
      </c>
      <c r="E23" s="78">
        <v>1100</v>
      </c>
      <c r="F23" s="78">
        <f t="shared" si="13"/>
        <v>11220</v>
      </c>
      <c r="G23" s="78">
        <v>1708.75</v>
      </c>
      <c r="H23" s="78">
        <f t="shared" si="1"/>
        <v>513.44375000000002</v>
      </c>
      <c r="I23" s="93">
        <f t="shared" si="14"/>
        <v>103202.19375000001</v>
      </c>
      <c r="M23" s="95"/>
      <c r="N23" s="96"/>
      <c r="O23" s="96"/>
      <c r="P23" s="96"/>
    </row>
    <row r="24" spans="1:16" s="94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93"/>
      <c r="M24" s="95"/>
      <c r="N24" s="96"/>
      <c r="O24" s="96"/>
      <c r="P24" s="96"/>
    </row>
    <row r="25" spans="1:16" s="94" customFormat="1" ht="15.75">
      <c r="A25" s="103" t="s">
        <v>40</v>
      </c>
      <c r="B25" s="91" t="s">
        <v>44</v>
      </c>
      <c r="C25" s="92" t="s">
        <v>45</v>
      </c>
      <c r="D25" s="78">
        <v>86500</v>
      </c>
      <c r="E25" s="78">
        <v>1100</v>
      </c>
      <c r="F25" s="78">
        <f t="shared" si="13"/>
        <v>10675</v>
      </c>
      <c r="G25" s="78">
        <v>1708.75</v>
      </c>
      <c r="H25" s="78">
        <f t="shared" si="1"/>
        <v>488.91874999999999</v>
      </c>
      <c r="I25" s="93">
        <f t="shared" si="14"/>
        <v>98272.668749999997</v>
      </c>
      <c r="M25" s="95"/>
      <c r="N25" s="96"/>
      <c r="O25" s="96"/>
      <c r="P25" s="96"/>
    </row>
    <row r="26" spans="1:16" s="94" customFormat="1" ht="15.75">
      <c r="A26" s="103" t="s">
        <v>40</v>
      </c>
      <c r="B26" s="91" t="s">
        <v>46</v>
      </c>
      <c r="C26" s="92" t="s">
        <v>45</v>
      </c>
      <c r="D26" s="78">
        <v>86878</v>
      </c>
      <c r="E26" s="78">
        <v>1100</v>
      </c>
      <c r="F26" s="78">
        <f t="shared" si="13"/>
        <v>10722.25</v>
      </c>
      <c r="G26" s="78">
        <v>1708.75</v>
      </c>
      <c r="H26" s="78">
        <f t="shared" si="1"/>
        <v>491.04500000000002</v>
      </c>
      <c r="I26" s="93">
        <f t="shared" si="14"/>
        <v>98700.044999999998</v>
      </c>
      <c r="M26" s="95"/>
      <c r="N26" s="96"/>
      <c r="O26" s="96"/>
      <c r="P26" s="96"/>
    </row>
    <row r="27" spans="1:16" s="94" customFormat="1" ht="15.75">
      <c r="A27" s="103" t="s">
        <v>40</v>
      </c>
      <c r="B27" s="91" t="s">
        <v>47</v>
      </c>
      <c r="C27" s="92" t="s">
        <v>233</v>
      </c>
      <c r="D27" s="78">
        <v>88124</v>
      </c>
      <c r="E27" s="78">
        <v>1100</v>
      </c>
      <c r="F27" s="78">
        <f t="shared" si="13"/>
        <v>10878</v>
      </c>
      <c r="G27" s="78">
        <v>1708.75</v>
      </c>
      <c r="H27" s="78">
        <f t="shared" si="1"/>
        <v>498.05375000000004</v>
      </c>
      <c r="I27" s="93">
        <f t="shared" si="14"/>
        <v>100108.80375000001</v>
      </c>
      <c r="M27" s="95"/>
      <c r="N27" s="96"/>
      <c r="O27" s="96"/>
      <c r="P27" s="96"/>
    </row>
    <row r="28" spans="1:16" s="94" customFormat="1" ht="15.75">
      <c r="A28" s="103" t="s">
        <v>40</v>
      </c>
      <c r="B28" s="91" t="s">
        <v>49</v>
      </c>
      <c r="C28" s="92" t="s">
        <v>233</v>
      </c>
      <c r="D28" s="78">
        <v>86811</v>
      </c>
      <c r="E28" s="78">
        <v>1100</v>
      </c>
      <c r="F28" s="78">
        <f t="shared" si="13"/>
        <v>10713.875</v>
      </c>
      <c r="G28" s="78">
        <v>1708.75</v>
      </c>
      <c r="H28" s="78">
        <f t="shared" si="1"/>
        <v>490.66812500000003</v>
      </c>
      <c r="I28" s="93">
        <f t="shared" si="14"/>
        <v>98624.293124999997</v>
      </c>
      <c r="M28" s="95"/>
      <c r="N28" s="96"/>
      <c r="O28" s="96"/>
      <c r="P28" s="96"/>
    </row>
    <row r="29" spans="1:16" s="94" customFormat="1" ht="15.75">
      <c r="A29" s="103" t="s">
        <v>40</v>
      </c>
      <c r="B29" s="91" t="s">
        <v>50</v>
      </c>
      <c r="C29" s="92" t="s">
        <v>51</v>
      </c>
      <c r="D29" s="78">
        <v>88370</v>
      </c>
      <c r="E29" s="78">
        <v>1100</v>
      </c>
      <c r="F29" s="78">
        <f t="shared" ref="F29:F35" si="15">(D29-E29)*0.125</f>
        <v>10908.75</v>
      </c>
      <c r="G29" s="78">
        <v>1708.75</v>
      </c>
      <c r="H29" s="78">
        <f t="shared" si="1"/>
        <v>499.4375</v>
      </c>
      <c r="I29" s="93">
        <f t="shared" si="14"/>
        <v>100386.9375</v>
      </c>
      <c r="M29" s="95"/>
      <c r="N29" s="96"/>
      <c r="O29" s="96"/>
      <c r="P29" s="96"/>
    </row>
    <row r="30" spans="1:16" s="94" customFormat="1" ht="15.75">
      <c r="A30" s="103" t="s">
        <v>40</v>
      </c>
      <c r="B30" s="91" t="s">
        <v>52</v>
      </c>
      <c r="C30" s="92" t="s">
        <v>53</v>
      </c>
      <c r="D30" s="78">
        <v>87375</v>
      </c>
      <c r="E30" s="78">
        <v>1100</v>
      </c>
      <c r="F30" s="78">
        <f t="shared" si="15"/>
        <v>10784.375</v>
      </c>
      <c r="G30" s="78">
        <v>1708.75</v>
      </c>
      <c r="H30" s="78">
        <f t="shared" si="1"/>
        <v>493.84062499999999</v>
      </c>
      <c r="I30" s="93">
        <f t="shared" si="14"/>
        <v>99261.965624999997</v>
      </c>
      <c r="M30" s="95"/>
      <c r="N30" s="96"/>
      <c r="O30" s="96"/>
      <c r="P30" s="96"/>
    </row>
    <row r="31" spans="1:16" s="94" customFormat="1" ht="15.75">
      <c r="A31" s="103" t="s">
        <v>40</v>
      </c>
      <c r="B31" s="91" t="s">
        <v>54</v>
      </c>
      <c r="C31" s="92" t="s">
        <v>43</v>
      </c>
      <c r="D31" s="78">
        <v>86811</v>
      </c>
      <c r="E31" s="78">
        <v>1100</v>
      </c>
      <c r="F31" s="78">
        <f t="shared" si="15"/>
        <v>10713.875</v>
      </c>
      <c r="G31" s="78">
        <v>1708.75</v>
      </c>
      <c r="H31" s="78">
        <f t="shared" si="1"/>
        <v>490.66812500000003</v>
      </c>
      <c r="I31" s="93">
        <f t="shared" si="14"/>
        <v>98624.293124999997</v>
      </c>
      <c r="M31" s="95"/>
      <c r="N31" s="96"/>
      <c r="O31" s="96"/>
      <c r="P31" s="96"/>
    </row>
    <row r="32" spans="1:16" s="94" customFormat="1" ht="15.75">
      <c r="A32" s="103" t="s">
        <v>40</v>
      </c>
      <c r="B32" s="91" t="s">
        <v>55</v>
      </c>
      <c r="C32" s="92" t="s">
        <v>56</v>
      </c>
      <c r="D32" s="78">
        <v>87826</v>
      </c>
      <c r="E32" s="78">
        <v>1100</v>
      </c>
      <c r="F32" s="78">
        <f t="shared" si="15"/>
        <v>10840.75</v>
      </c>
      <c r="G32" s="78">
        <v>1708.75</v>
      </c>
      <c r="H32" s="78">
        <f t="shared" si="1"/>
        <v>496.3775</v>
      </c>
      <c r="I32" s="93">
        <f t="shared" si="14"/>
        <v>99771.877500000002</v>
      </c>
      <c r="M32" s="95"/>
      <c r="N32" s="96"/>
      <c r="O32" s="96"/>
      <c r="P32" s="96"/>
    </row>
    <row r="33" spans="1:237" s="94" customFormat="1" ht="15.75">
      <c r="A33" s="103" t="s">
        <v>40</v>
      </c>
      <c r="B33" s="91" t="s">
        <v>57</v>
      </c>
      <c r="C33" s="92" t="s">
        <v>58</v>
      </c>
      <c r="D33" s="78">
        <v>87826</v>
      </c>
      <c r="E33" s="78">
        <v>1100</v>
      </c>
      <c r="F33" s="78">
        <f t="shared" si="15"/>
        <v>10840.75</v>
      </c>
      <c r="G33" s="78">
        <v>1708.75</v>
      </c>
      <c r="H33" s="78">
        <f t="shared" si="1"/>
        <v>496.3775</v>
      </c>
      <c r="I33" s="93">
        <f t="shared" si="14"/>
        <v>99771.877500000002</v>
      </c>
      <c r="M33" s="95"/>
      <c r="N33" s="96"/>
      <c r="O33" s="96"/>
      <c r="P33" s="96"/>
    </row>
    <row r="34" spans="1:237" s="94" customFormat="1" ht="15.75">
      <c r="A34" s="90" t="s">
        <v>63</v>
      </c>
      <c r="B34" s="91" t="s">
        <v>64</v>
      </c>
      <c r="C34" s="92"/>
      <c r="D34" s="78">
        <v>75190</v>
      </c>
      <c r="E34" s="78">
        <v>1100</v>
      </c>
      <c r="F34" s="78">
        <f t="shared" si="15"/>
        <v>9261.25</v>
      </c>
      <c r="G34" s="78">
        <v>1708.75</v>
      </c>
      <c r="H34" s="78">
        <f t="shared" si="1"/>
        <v>425.3</v>
      </c>
      <c r="I34" s="93">
        <f>D34-E34+F34+H34+G34</f>
        <v>85485.3</v>
      </c>
      <c r="M34" s="96"/>
      <c r="N34" s="96"/>
      <c r="O34" s="96"/>
      <c r="P34" s="96"/>
    </row>
    <row r="35" spans="1:237" s="94" customFormat="1" ht="15.75">
      <c r="A35" s="90" t="s">
        <v>63</v>
      </c>
      <c r="B35" s="91" t="s">
        <v>65</v>
      </c>
      <c r="C35" s="92"/>
      <c r="D35" s="78">
        <v>75190</v>
      </c>
      <c r="E35" s="78">
        <v>1100</v>
      </c>
      <c r="F35" s="78">
        <f t="shared" si="15"/>
        <v>9261.25</v>
      </c>
      <c r="G35" s="78">
        <v>1708.75</v>
      </c>
      <c r="H35" s="78">
        <f t="shared" si="1"/>
        <v>425.3</v>
      </c>
      <c r="I35" s="93">
        <f>D35-E35+F35+H35+G35</f>
        <v>85485.3</v>
      </c>
      <c r="M35" s="96"/>
      <c r="N35" s="96"/>
      <c r="O35" s="96"/>
      <c r="P35" s="96"/>
    </row>
    <row r="36" spans="1:237" s="96" customFormat="1" ht="16.5" thickBot="1">
      <c r="A36" s="105"/>
      <c r="B36" s="106"/>
      <c r="C36" s="107"/>
      <c r="D36" s="108"/>
      <c r="E36" s="108"/>
      <c r="F36" s="108"/>
      <c r="G36" s="78"/>
      <c r="H36" s="108"/>
      <c r="I36" s="109"/>
      <c r="IC36" s="94"/>
    </row>
    <row r="37" spans="1:237" s="94" customFormat="1" ht="17.25" customHeight="1" thickBot="1">
      <c r="A37" s="458" t="s">
        <v>66</v>
      </c>
      <c r="B37" s="459"/>
      <c r="C37" s="459"/>
      <c r="D37" s="459"/>
      <c r="E37" s="459"/>
      <c r="F37" s="459"/>
      <c r="G37" s="459"/>
      <c r="H37" s="459"/>
      <c r="I37" s="460"/>
      <c r="M37" s="96"/>
      <c r="N37" s="96"/>
      <c r="O37" s="96"/>
      <c r="P37" s="96"/>
    </row>
    <row r="38" spans="1:237" s="113" customFormat="1" ht="15.75">
      <c r="A38" s="461" t="s">
        <v>7</v>
      </c>
      <c r="B38" s="462"/>
      <c r="C38" s="110" t="s">
        <v>8</v>
      </c>
      <c r="D38" s="110" t="s">
        <v>9</v>
      </c>
      <c r="E38" s="110" t="s">
        <v>10</v>
      </c>
      <c r="F38" s="111" t="s">
        <v>11</v>
      </c>
      <c r="G38" s="110" t="s">
        <v>12</v>
      </c>
      <c r="H38" s="110" t="s">
        <v>13</v>
      </c>
      <c r="I38" s="112" t="s">
        <v>14</v>
      </c>
      <c r="M38" s="114"/>
      <c r="N38" s="114"/>
      <c r="O38" s="114"/>
      <c r="P38" s="114"/>
    </row>
    <row r="39" spans="1:237" s="116" customFormat="1">
      <c r="A39" s="90" t="s">
        <v>26</v>
      </c>
      <c r="B39" s="91" t="s">
        <v>67</v>
      </c>
      <c r="C39" s="115" t="s">
        <v>68</v>
      </c>
      <c r="D39" s="78">
        <v>87236</v>
      </c>
      <c r="E39" s="78">
        <v>1100</v>
      </c>
      <c r="F39" s="78">
        <f t="shared" ref="F39:F44" si="16">(D39-E39)*0.125</f>
        <v>10767</v>
      </c>
      <c r="G39" s="78">
        <v>1708.75</v>
      </c>
      <c r="H39" s="78">
        <f t="shared" ref="H39:H62" si="17">(D39-E39+F39+G39)*0.005</f>
        <v>493.05875000000003</v>
      </c>
      <c r="I39" s="93">
        <f t="shared" ref="I39:I62" si="18">D39-E39+F39+H39+G39</f>
        <v>99104.808749999997</v>
      </c>
      <c r="M39" s="117"/>
      <c r="N39" s="117"/>
      <c r="O39" s="117"/>
      <c r="P39" s="117"/>
    </row>
    <row r="40" spans="1:237" s="116" customFormat="1">
      <c r="A40" s="90" t="s">
        <v>69</v>
      </c>
      <c r="B40" s="91" t="s">
        <v>70</v>
      </c>
      <c r="C40" s="115" t="s">
        <v>71</v>
      </c>
      <c r="D40" s="78">
        <v>87932</v>
      </c>
      <c r="E40" s="78">
        <v>1100</v>
      </c>
      <c r="F40" s="78">
        <f t="shared" si="16"/>
        <v>10854</v>
      </c>
      <c r="G40" s="78">
        <v>1708.75</v>
      </c>
      <c r="H40" s="78">
        <f>(D40-E40+F40+G40)*0.005</f>
        <v>496.97375</v>
      </c>
      <c r="I40" s="93">
        <f>D40-E40+F40+H40+G40</f>
        <v>99891.723750000005</v>
      </c>
      <c r="M40" s="117"/>
      <c r="N40" s="117"/>
      <c r="O40" s="117"/>
      <c r="P40" s="117"/>
    </row>
    <row r="41" spans="1:237" s="116" customFormat="1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93"/>
      <c r="M41" s="117"/>
      <c r="N41" s="117"/>
      <c r="O41" s="117"/>
      <c r="P41" s="117"/>
    </row>
    <row r="42" spans="1:237" s="97" customFormat="1">
      <c r="A42" s="90" t="s">
        <v>75</v>
      </c>
      <c r="B42" s="91" t="s">
        <v>76</v>
      </c>
      <c r="C42" s="115" t="s">
        <v>77</v>
      </c>
      <c r="D42" s="78">
        <v>87833</v>
      </c>
      <c r="E42" s="78">
        <v>1100</v>
      </c>
      <c r="F42" s="78">
        <f t="shared" si="16"/>
        <v>10841.625</v>
      </c>
      <c r="G42" s="78">
        <v>1708.75</v>
      </c>
      <c r="H42" s="78">
        <f>(D42-E42+F42+G42)*0.005</f>
        <v>496.416875</v>
      </c>
      <c r="I42" s="93">
        <f>D42-E42+F42+H42+G42</f>
        <v>99779.791874999995</v>
      </c>
      <c r="M42" s="99"/>
      <c r="N42" s="99"/>
      <c r="O42" s="99"/>
      <c r="P42" s="99"/>
    </row>
    <row r="43" spans="1:237" s="94" customFormat="1" ht="15.75">
      <c r="A43" s="90" t="s">
        <v>75</v>
      </c>
      <c r="B43" s="91" t="s">
        <v>78</v>
      </c>
      <c r="C43" s="115" t="s">
        <v>43</v>
      </c>
      <c r="D43" s="78">
        <v>87436</v>
      </c>
      <c r="E43" s="78">
        <v>1100</v>
      </c>
      <c r="F43" s="78">
        <f t="shared" si="16"/>
        <v>10792</v>
      </c>
      <c r="G43" s="78">
        <v>1708.75</v>
      </c>
      <c r="H43" s="78">
        <f t="shared" si="17"/>
        <v>494.18375000000003</v>
      </c>
      <c r="I43" s="93">
        <f t="shared" si="18"/>
        <v>99330.933749999997</v>
      </c>
      <c r="M43" s="96"/>
      <c r="N43" s="96"/>
      <c r="O43" s="96"/>
      <c r="P43" s="96"/>
    </row>
    <row r="44" spans="1:237" s="94" customFormat="1" ht="15.75">
      <c r="A44" s="90" t="s">
        <v>79</v>
      </c>
      <c r="B44" s="91" t="s">
        <v>80</v>
      </c>
      <c r="C44" s="115" t="s">
        <v>43</v>
      </c>
      <c r="D44" s="78">
        <v>88928</v>
      </c>
      <c r="E44" s="78">
        <v>1100</v>
      </c>
      <c r="F44" s="78">
        <f t="shared" si="16"/>
        <v>10978.5</v>
      </c>
      <c r="G44" s="78">
        <v>1708.75</v>
      </c>
      <c r="H44" s="78">
        <f>(D44-E44+F44+G44)*0.005</f>
        <v>502.57625000000002</v>
      </c>
      <c r="I44" s="93">
        <f>D44-E44+F44+H44+G44</f>
        <v>101017.82625</v>
      </c>
      <c r="M44" s="96"/>
      <c r="N44" s="96"/>
      <c r="O44" s="96"/>
      <c r="P44" s="96"/>
    </row>
    <row r="45" spans="1:237" s="94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93"/>
      <c r="M45" s="96"/>
      <c r="N45" s="96"/>
      <c r="O45" s="96"/>
      <c r="P45" s="96"/>
    </row>
    <row r="46" spans="1:237" s="94" customFormat="1" ht="15.75">
      <c r="A46" s="90" t="s">
        <v>82</v>
      </c>
      <c r="B46" s="91" t="s">
        <v>83</v>
      </c>
      <c r="C46" s="115" t="s">
        <v>84</v>
      </c>
      <c r="D46" s="78">
        <v>90701</v>
      </c>
      <c r="E46" s="78">
        <v>1100</v>
      </c>
      <c r="F46" s="78">
        <f>(D46-E46)*0.125</f>
        <v>11200.125</v>
      </c>
      <c r="G46" s="78">
        <v>1708.75</v>
      </c>
      <c r="H46" s="78">
        <f t="shared" si="17"/>
        <v>512.54937500000005</v>
      </c>
      <c r="I46" s="93">
        <f t="shared" si="18"/>
        <v>103022.424375</v>
      </c>
      <c r="M46" s="96"/>
      <c r="N46" s="96"/>
      <c r="O46" s="96"/>
      <c r="P46" s="96"/>
    </row>
    <row r="47" spans="1:237" s="97" customFormat="1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93"/>
      <c r="M47" s="99"/>
      <c r="N47" s="99"/>
      <c r="O47" s="99"/>
      <c r="P47" s="99"/>
    </row>
    <row r="48" spans="1:237" s="94" customFormat="1" ht="15.75">
      <c r="A48" s="90" t="s">
        <v>94</v>
      </c>
      <c r="B48" s="91" t="s">
        <v>95</v>
      </c>
      <c r="C48" s="119" t="s">
        <v>96</v>
      </c>
      <c r="D48" s="78">
        <v>87674</v>
      </c>
      <c r="E48" s="78">
        <v>1100</v>
      </c>
      <c r="F48" s="78">
        <f>(D48-E48)*0.125</f>
        <v>10821.75</v>
      </c>
      <c r="G48" s="78">
        <v>1708.75</v>
      </c>
      <c r="H48" s="78">
        <f t="shared" si="17"/>
        <v>495.52250000000004</v>
      </c>
      <c r="I48" s="93">
        <f t="shared" si="18"/>
        <v>99600.022500000006</v>
      </c>
      <c r="J48" s="104"/>
      <c r="M48" s="96"/>
      <c r="N48" s="96"/>
      <c r="O48" s="96"/>
      <c r="P48" s="96"/>
    </row>
    <row r="49" spans="1:16" s="94" customFormat="1" ht="15.75">
      <c r="A49" s="90" t="s">
        <v>94</v>
      </c>
      <c r="B49" s="91" t="s">
        <v>97</v>
      </c>
      <c r="C49" s="119" t="s">
        <v>98</v>
      </c>
      <c r="D49" s="78">
        <v>87674</v>
      </c>
      <c r="E49" s="78">
        <v>1100</v>
      </c>
      <c r="F49" s="78">
        <f>(D49-E49)*0.125</f>
        <v>10821.75</v>
      </c>
      <c r="G49" s="78">
        <v>1708.75</v>
      </c>
      <c r="H49" s="78">
        <f t="shared" si="17"/>
        <v>495.52250000000004</v>
      </c>
      <c r="I49" s="93">
        <f t="shared" si="18"/>
        <v>99600.022500000006</v>
      </c>
      <c r="M49" s="96"/>
      <c r="N49" s="96"/>
      <c r="O49" s="96"/>
      <c r="P49" s="96"/>
    </row>
    <row r="50" spans="1:16" s="94" customFormat="1" ht="15.75">
      <c r="A50" s="90" t="s">
        <v>99</v>
      </c>
      <c r="B50" s="91" t="s">
        <v>100</v>
      </c>
      <c r="C50" s="119" t="s">
        <v>101</v>
      </c>
      <c r="D50" s="78">
        <v>93573</v>
      </c>
      <c r="E50" s="78">
        <v>1100</v>
      </c>
      <c r="F50" s="78">
        <f>(D50-E50)*0.125</f>
        <v>11559.125</v>
      </c>
      <c r="G50" s="78">
        <v>1708.75</v>
      </c>
      <c r="H50" s="78">
        <f>(D50-E50+F50+G50)*0.005</f>
        <v>528.70437500000003</v>
      </c>
      <c r="I50" s="93">
        <f>D50-E50+F50+H50+G50</f>
        <v>106269.579375</v>
      </c>
      <c r="M50" s="96"/>
      <c r="N50" s="96"/>
      <c r="O50" s="96"/>
      <c r="P50" s="96"/>
    </row>
    <row r="51" spans="1:16" s="94" customFormat="1" ht="15.75">
      <c r="A51" s="90" t="s">
        <v>99</v>
      </c>
      <c r="B51" s="91" t="s">
        <v>102</v>
      </c>
      <c r="C51" s="119" t="s">
        <v>101</v>
      </c>
      <c r="D51" s="78">
        <v>94675</v>
      </c>
      <c r="E51" s="78">
        <v>1100</v>
      </c>
      <c r="F51" s="78">
        <f>(D51-E51)*0.125</f>
        <v>11696.875</v>
      </c>
      <c r="G51" s="78">
        <v>1708.75</v>
      </c>
      <c r="H51" s="78">
        <f>(D51-E51+F51+G51)*0.005</f>
        <v>534.90312500000005</v>
      </c>
      <c r="I51" s="93">
        <f>D51-E51+F51+H51+G51</f>
        <v>107515.528125</v>
      </c>
      <c r="M51" s="96"/>
      <c r="N51" s="96"/>
      <c r="O51" s="96"/>
      <c r="P51" s="96"/>
    </row>
    <row r="52" spans="1:16" s="94" customFormat="1" ht="15.75">
      <c r="A52" s="90" t="s">
        <v>105</v>
      </c>
      <c r="B52" s="91" t="s">
        <v>106</v>
      </c>
      <c r="C52" s="119" t="s">
        <v>107</v>
      </c>
      <c r="D52" s="78">
        <v>97037</v>
      </c>
      <c r="E52" s="78">
        <v>1100</v>
      </c>
      <c r="F52" s="78">
        <f>(D52-E52)*0.125</f>
        <v>11992.125</v>
      </c>
      <c r="G52" s="78">
        <v>1708.75</v>
      </c>
      <c r="H52" s="78">
        <f t="shared" si="17"/>
        <v>548.18937500000004</v>
      </c>
      <c r="I52" s="93">
        <f t="shared" si="18"/>
        <v>110186.064375</v>
      </c>
      <c r="M52" s="96"/>
      <c r="N52" s="96"/>
      <c r="O52" s="96"/>
      <c r="P52" s="96"/>
    </row>
    <row r="53" spans="1:16" s="94" customFormat="1" ht="15.75">
      <c r="A53" s="90" t="s">
        <v>108</v>
      </c>
      <c r="B53" s="91" t="s">
        <v>109</v>
      </c>
      <c r="C53" s="119" t="s">
        <v>110</v>
      </c>
      <c r="D53" s="78"/>
      <c r="E53" s="78"/>
      <c r="F53" s="78"/>
      <c r="G53" s="78"/>
      <c r="H53" s="78"/>
      <c r="I53" s="93"/>
      <c r="M53" s="96"/>
      <c r="N53" s="96"/>
      <c r="O53" s="96"/>
      <c r="P53" s="96"/>
    </row>
    <row r="54" spans="1:16" s="94" customFormat="1" ht="15.75">
      <c r="A54" s="90" t="s">
        <v>108</v>
      </c>
      <c r="B54" s="91" t="s">
        <v>111</v>
      </c>
      <c r="C54" s="92" t="s">
        <v>98</v>
      </c>
      <c r="D54" s="82">
        <v>97989</v>
      </c>
      <c r="E54" s="78">
        <v>1100</v>
      </c>
      <c r="F54" s="78">
        <f t="shared" ref="F54:F63" si="19">(D54-E54)*0.125</f>
        <v>12111.125</v>
      </c>
      <c r="G54" s="78">
        <v>1708.75</v>
      </c>
      <c r="H54" s="78">
        <f t="shared" si="17"/>
        <v>553.54437500000006</v>
      </c>
      <c r="I54" s="93">
        <f t="shared" si="18"/>
        <v>111262.419375</v>
      </c>
    </row>
    <row r="55" spans="1:16" s="94" customFormat="1" ht="15.75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93"/>
      <c r="M55" s="96"/>
      <c r="N55" s="96"/>
      <c r="O55" s="96"/>
      <c r="P55" s="96"/>
    </row>
    <row r="56" spans="1:16" s="94" customFormat="1" ht="15.75">
      <c r="A56" s="90" t="s">
        <v>85</v>
      </c>
      <c r="B56" s="91" t="s">
        <v>86</v>
      </c>
      <c r="C56" s="115" t="s">
        <v>87</v>
      </c>
      <c r="D56" s="78">
        <v>92050</v>
      </c>
      <c r="E56" s="78">
        <v>1100</v>
      </c>
      <c r="F56" s="78">
        <f>(D56-E56)*0.125</f>
        <v>11368.75</v>
      </c>
      <c r="G56" s="78">
        <v>1708.75</v>
      </c>
      <c r="H56" s="78">
        <f t="shared" ref="H56" si="20">(D56-E56+F56+G56)*0.005</f>
        <v>520.13750000000005</v>
      </c>
      <c r="I56" s="93">
        <f t="shared" ref="I56" si="21">D56-E56+F56+H56+G56</f>
        <v>104547.6375</v>
      </c>
      <c r="M56" s="96"/>
      <c r="N56" s="96"/>
      <c r="O56" s="96"/>
      <c r="P56" s="96"/>
    </row>
    <row r="57" spans="1:16" s="94" customFormat="1" ht="15.75">
      <c r="A57" s="90" t="s">
        <v>88</v>
      </c>
      <c r="B57" s="91" t="s">
        <v>89</v>
      </c>
      <c r="C57" s="115" t="s">
        <v>90</v>
      </c>
      <c r="D57" s="78">
        <v>98008</v>
      </c>
      <c r="E57" s="78">
        <v>1100</v>
      </c>
      <c r="F57" s="78">
        <f>(D57-E57)*0.125</f>
        <v>12113.5</v>
      </c>
      <c r="G57" s="78">
        <v>1708.75</v>
      </c>
      <c r="H57" s="78">
        <f>(D57-E57+F57+G57)*0.005</f>
        <v>553.65125</v>
      </c>
      <c r="I57" s="93">
        <f>D57-E57+F57+H57+G57</f>
        <v>111283.90125</v>
      </c>
      <c r="M57" s="96"/>
      <c r="N57" s="96"/>
      <c r="O57" s="96"/>
      <c r="P57" s="96"/>
    </row>
    <row r="58" spans="1:16" s="94" customFormat="1" ht="15.75">
      <c r="A58" s="90" t="s">
        <v>63</v>
      </c>
      <c r="B58" s="91" t="s">
        <v>112</v>
      </c>
      <c r="C58" s="120"/>
      <c r="D58" s="78">
        <v>81365</v>
      </c>
      <c r="E58" s="78">
        <v>0</v>
      </c>
      <c r="F58" s="78">
        <f t="shared" si="19"/>
        <v>10170.625</v>
      </c>
      <c r="G58" s="78">
        <v>1708.75</v>
      </c>
      <c r="H58" s="78">
        <f t="shared" si="17"/>
        <v>466.22187500000001</v>
      </c>
      <c r="I58" s="93">
        <f t="shared" si="18"/>
        <v>93710.596875000003</v>
      </c>
      <c r="M58" s="96"/>
      <c r="N58" s="96"/>
      <c r="O58" s="96"/>
      <c r="P58" s="96"/>
    </row>
    <row r="59" spans="1:16" s="94" customFormat="1" ht="15.75">
      <c r="A59" s="90" t="s">
        <v>63</v>
      </c>
      <c r="B59" s="91" t="s">
        <v>113</v>
      </c>
      <c r="C59" s="120"/>
      <c r="D59" s="78">
        <v>83356</v>
      </c>
      <c r="E59" s="78">
        <v>0</v>
      </c>
      <c r="F59" s="78">
        <f t="shared" si="19"/>
        <v>10419.5</v>
      </c>
      <c r="G59" s="78">
        <v>1708.75</v>
      </c>
      <c r="H59" s="78">
        <f t="shared" si="17"/>
        <v>477.42124999999999</v>
      </c>
      <c r="I59" s="93">
        <f t="shared" si="18"/>
        <v>95961.671249999999</v>
      </c>
      <c r="M59" s="96"/>
      <c r="N59" s="96"/>
      <c r="O59" s="96"/>
      <c r="P59" s="96"/>
    </row>
    <row r="60" spans="1:16" s="94" customFormat="1" ht="15.75">
      <c r="A60" s="90" t="s">
        <v>63</v>
      </c>
      <c r="B60" s="91" t="s">
        <v>115</v>
      </c>
      <c r="C60" s="120"/>
      <c r="D60" s="78">
        <v>85895</v>
      </c>
      <c r="E60" s="78">
        <v>0</v>
      </c>
      <c r="F60" s="78">
        <f t="shared" ref="F60" si="22">(D60-E60)*0.125</f>
        <v>10736.875</v>
      </c>
      <c r="G60" s="78">
        <v>1708.75</v>
      </c>
      <c r="H60" s="78">
        <f t="shared" ref="H60" si="23">(D60-E60+F60+G60)*0.005</f>
        <v>491.703125</v>
      </c>
      <c r="I60" s="93">
        <f t="shared" ref="I60" si="24">D60-E60+F60+H60+G60</f>
        <v>98832.328125</v>
      </c>
      <c r="M60" s="95"/>
      <c r="N60" s="95"/>
      <c r="O60" s="95"/>
      <c r="P60" s="95"/>
    </row>
    <row r="61" spans="1:16" s="94" customFormat="1" ht="15.75">
      <c r="A61" s="90" t="s">
        <v>63</v>
      </c>
      <c r="B61" s="91" t="s">
        <v>114</v>
      </c>
      <c r="C61" s="120"/>
      <c r="D61" s="78">
        <v>82958</v>
      </c>
      <c r="E61" s="78">
        <v>0</v>
      </c>
      <c r="F61" s="78">
        <f t="shared" si="19"/>
        <v>10369.75</v>
      </c>
      <c r="G61" s="78">
        <v>1708.75</v>
      </c>
      <c r="H61" s="78">
        <f t="shared" si="17"/>
        <v>475.1825</v>
      </c>
      <c r="I61" s="93">
        <f t="shared" si="18"/>
        <v>95511.682499999995</v>
      </c>
      <c r="M61" s="95"/>
      <c r="N61" s="95"/>
      <c r="O61" s="95"/>
      <c r="P61" s="95"/>
    </row>
    <row r="62" spans="1:16" s="94" customFormat="1" ht="15.75">
      <c r="A62" s="90" t="s">
        <v>63</v>
      </c>
      <c r="B62" s="91" t="s">
        <v>116</v>
      </c>
      <c r="C62" s="120"/>
      <c r="D62" s="78">
        <v>83197</v>
      </c>
      <c r="E62" s="78">
        <v>0</v>
      </c>
      <c r="F62" s="78">
        <f t="shared" si="19"/>
        <v>10399.625</v>
      </c>
      <c r="G62" s="78">
        <v>1708.75</v>
      </c>
      <c r="H62" s="78">
        <f t="shared" si="17"/>
        <v>476.52687500000002</v>
      </c>
      <c r="I62" s="93">
        <f t="shared" si="18"/>
        <v>95781.901874999996</v>
      </c>
      <c r="M62" s="95"/>
      <c r="N62" s="95"/>
      <c r="O62" s="95"/>
      <c r="P62" s="95"/>
    </row>
    <row r="63" spans="1:16" s="94" customFormat="1" ht="16.5" thickBot="1">
      <c r="A63" s="121" t="s">
        <v>63</v>
      </c>
      <c r="B63" s="122" t="s">
        <v>117</v>
      </c>
      <c r="C63" s="123"/>
      <c r="D63" s="124">
        <v>83356</v>
      </c>
      <c r="E63" s="124">
        <v>0</v>
      </c>
      <c r="F63" s="78">
        <f t="shared" si="19"/>
        <v>10419.5</v>
      </c>
      <c r="G63" s="78">
        <v>1708.75</v>
      </c>
      <c r="H63" s="124">
        <f>(D63-E63+F63+G63)*0.005</f>
        <v>477.42124999999999</v>
      </c>
      <c r="I63" s="125">
        <f>D63-E63+F63+H63+G63</f>
        <v>95961.671249999999</v>
      </c>
      <c r="M63" s="95"/>
      <c r="N63" s="95"/>
      <c r="O63" s="95"/>
      <c r="P63" s="95"/>
    </row>
    <row r="64" spans="1:16" s="94" customFormat="1" ht="16.5" thickBot="1">
      <c r="A64" s="126"/>
      <c r="B64" s="127"/>
      <c r="C64" s="128"/>
      <c r="D64" s="129"/>
      <c r="E64" s="129"/>
      <c r="F64" s="129"/>
      <c r="G64" s="129"/>
      <c r="H64" s="129"/>
      <c r="I64" s="130"/>
      <c r="M64" s="96"/>
      <c r="N64" s="96"/>
      <c r="O64" s="96"/>
      <c r="P64" s="96"/>
    </row>
    <row r="65" spans="1:16" s="94" customFormat="1" ht="16.5" thickBot="1">
      <c r="A65" s="458" t="s">
        <v>118</v>
      </c>
      <c r="B65" s="459"/>
      <c r="C65" s="459"/>
      <c r="D65" s="459"/>
      <c r="E65" s="459"/>
      <c r="F65" s="459"/>
      <c r="G65" s="459"/>
      <c r="H65" s="459"/>
      <c r="I65" s="460"/>
      <c r="M65" s="96"/>
      <c r="N65" s="96"/>
      <c r="O65" s="96"/>
      <c r="P65" s="96"/>
    </row>
    <row r="66" spans="1:16" s="94" customFormat="1" ht="15.75">
      <c r="A66" s="131" t="s">
        <v>7</v>
      </c>
      <c r="B66" s="110"/>
      <c r="C66" s="110" t="s">
        <v>8</v>
      </c>
      <c r="D66" s="110" t="s">
        <v>9</v>
      </c>
      <c r="E66" s="110" t="s">
        <v>10</v>
      </c>
      <c r="F66" s="111" t="s">
        <v>11</v>
      </c>
      <c r="G66" s="110" t="s">
        <v>12</v>
      </c>
      <c r="H66" s="110" t="s">
        <v>13</v>
      </c>
      <c r="I66" s="112" t="s">
        <v>14</v>
      </c>
      <c r="M66" s="96"/>
      <c r="N66" s="96"/>
      <c r="O66" s="96"/>
      <c r="P66" s="96"/>
    </row>
    <row r="67" spans="1:16" s="116" customFormat="1">
      <c r="A67" s="132" t="s">
        <v>124</v>
      </c>
      <c r="B67" s="133" t="s">
        <v>125</v>
      </c>
      <c r="C67" s="92" t="s">
        <v>68</v>
      </c>
      <c r="D67" s="82">
        <v>90471</v>
      </c>
      <c r="E67" s="78">
        <v>1100</v>
      </c>
      <c r="F67" s="78">
        <f t="shared" ref="F67:F77" si="25">(D67-E67)*0.125</f>
        <v>11171.375</v>
      </c>
      <c r="G67" s="78">
        <v>1708.75</v>
      </c>
      <c r="H67" s="78">
        <f t="shared" ref="H67:H77" si="26">(D67-E67+F67+G67)*0.005</f>
        <v>511.25562500000001</v>
      </c>
      <c r="I67" s="93">
        <f t="shared" ref="I67:I77" si="27">D67-E67+F67+H67+G67</f>
        <v>102762.38062500001</v>
      </c>
      <c r="J67" s="97"/>
      <c r="M67" s="117"/>
      <c r="N67" s="117"/>
      <c r="O67" s="117"/>
      <c r="P67" s="117"/>
    </row>
    <row r="68" spans="1:16" s="116" customFormat="1">
      <c r="A68" s="132" t="s">
        <v>124</v>
      </c>
      <c r="B68" s="133" t="s">
        <v>126</v>
      </c>
      <c r="C68" s="92" t="s">
        <v>127</v>
      </c>
      <c r="D68" s="82">
        <v>90516</v>
      </c>
      <c r="E68" s="78">
        <v>1100</v>
      </c>
      <c r="F68" s="78">
        <f t="shared" si="25"/>
        <v>11177</v>
      </c>
      <c r="G68" s="78">
        <v>1708.75</v>
      </c>
      <c r="H68" s="78">
        <f t="shared" si="26"/>
        <v>511.50875000000002</v>
      </c>
      <c r="I68" s="93">
        <f t="shared" si="27"/>
        <v>102813.25874999999</v>
      </c>
      <c r="M68" s="117"/>
      <c r="N68" s="117"/>
      <c r="O68" s="117"/>
      <c r="P68" s="117"/>
    </row>
    <row r="69" spans="1:16" s="116" customFormat="1">
      <c r="A69" s="132" t="s">
        <v>124</v>
      </c>
      <c r="B69" s="133" t="s">
        <v>128</v>
      </c>
      <c r="C69" s="92" t="s">
        <v>127</v>
      </c>
      <c r="D69" s="82">
        <v>91014</v>
      </c>
      <c r="E69" s="78">
        <v>1100</v>
      </c>
      <c r="F69" s="78">
        <f t="shared" si="25"/>
        <v>11239.25</v>
      </c>
      <c r="G69" s="78">
        <v>1708.75</v>
      </c>
      <c r="H69" s="78">
        <f>(D69-E69+F69+G69)*0.005</f>
        <v>514.31000000000006</v>
      </c>
      <c r="I69" s="93">
        <f>D69-E69+F69+H69+G69</f>
        <v>103376.31</v>
      </c>
      <c r="M69" s="117"/>
      <c r="N69" s="117"/>
      <c r="O69" s="117"/>
      <c r="P69" s="117"/>
    </row>
    <row r="70" spans="1:16" s="116" customFormat="1">
      <c r="A70" s="132" t="s">
        <v>129</v>
      </c>
      <c r="B70" s="133" t="s">
        <v>130</v>
      </c>
      <c r="C70" s="92" t="s">
        <v>131</v>
      </c>
      <c r="D70" s="82">
        <v>92109</v>
      </c>
      <c r="E70" s="78">
        <v>1100</v>
      </c>
      <c r="F70" s="78">
        <f t="shared" si="25"/>
        <v>11376.125</v>
      </c>
      <c r="G70" s="78">
        <v>1708.75</v>
      </c>
      <c r="H70" s="78">
        <f t="shared" si="26"/>
        <v>520.46937500000001</v>
      </c>
      <c r="I70" s="93">
        <f t="shared" si="27"/>
        <v>104614.344375</v>
      </c>
      <c r="M70" s="117"/>
      <c r="N70" s="117"/>
      <c r="O70" s="117"/>
      <c r="P70" s="117"/>
    </row>
    <row r="71" spans="1:16" s="97" customFormat="1">
      <c r="A71" s="132" t="s">
        <v>132</v>
      </c>
      <c r="B71" s="133" t="s">
        <v>133</v>
      </c>
      <c r="C71" s="92" t="s">
        <v>134</v>
      </c>
      <c r="D71" s="82">
        <v>92708</v>
      </c>
      <c r="E71" s="78">
        <v>1100</v>
      </c>
      <c r="F71" s="78">
        <f t="shared" si="25"/>
        <v>11451</v>
      </c>
      <c r="G71" s="78">
        <v>1708.75</v>
      </c>
      <c r="H71" s="78">
        <f t="shared" si="26"/>
        <v>523.83875</v>
      </c>
      <c r="I71" s="93">
        <f t="shared" si="27"/>
        <v>105291.58875</v>
      </c>
      <c r="J71" s="116"/>
      <c r="M71" s="99"/>
      <c r="N71" s="99"/>
      <c r="O71" s="99"/>
      <c r="P71" s="99"/>
    </row>
    <row r="72" spans="1:16" s="97" customFormat="1">
      <c r="A72" s="132" t="s">
        <v>132</v>
      </c>
      <c r="B72" s="133" t="s">
        <v>135</v>
      </c>
      <c r="C72" s="92" t="s">
        <v>134</v>
      </c>
      <c r="D72" s="82">
        <v>94489</v>
      </c>
      <c r="E72" s="78">
        <v>1100</v>
      </c>
      <c r="F72" s="78">
        <f t="shared" si="25"/>
        <v>11673.625</v>
      </c>
      <c r="G72" s="78">
        <v>1708.75</v>
      </c>
      <c r="H72" s="78">
        <f>(D72-E72+F72+G72)*0.005</f>
        <v>533.85687500000006</v>
      </c>
      <c r="I72" s="93">
        <f>D72-E72+F72+H72+G72</f>
        <v>107305.231875</v>
      </c>
      <c r="J72" s="116"/>
      <c r="M72" s="99"/>
      <c r="N72" s="99"/>
      <c r="O72" s="99"/>
      <c r="P72" s="99"/>
    </row>
    <row r="73" spans="1:16" s="94" customFormat="1" ht="15.75">
      <c r="A73" s="132" t="s">
        <v>119</v>
      </c>
      <c r="B73" s="133" t="s">
        <v>120</v>
      </c>
      <c r="C73" s="92" t="s">
        <v>121</v>
      </c>
      <c r="D73" s="82">
        <v>93808</v>
      </c>
      <c r="E73" s="78">
        <v>1100</v>
      </c>
      <c r="F73" s="78">
        <f>(D73-E73)*0.125</f>
        <v>11588.5</v>
      </c>
      <c r="G73" s="78">
        <v>1708.75</v>
      </c>
      <c r="H73" s="78">
        <f>(D73-E73+F73+G73)*0.005</f>
        <v>530.02625</v>
      </c>
      <c r="I73" s="93">
        <f>D73-E73+F73+H73+G73</f>
        <v>106535.27625</v>
      </c>
      <c r="M73" s="96"/>
      <c r="N73" s="96"/>
      <c r="O73" s="96"/>
      <c r="P73" s="96"/>
    </row>
    <row r="74" spans="1:16" s="94" customFormat="1" ht="15.75">
      <c r="A74" s="134" t="s">
        <v>119</v>
      </c>
      <c r="B74" s="135" t="s">
        <v>122</v>
      </c>
      <c r="C74" s="92" t="s">
        <v>123</v>
      </c>
      <c r="D74" s="82">
        <v>94106</v>
      </c>
      <c r="E74" s="78">
        <v>1100</v>
      </c>
      <c r="F74" s="78">
        <f t="shared" ref="F74" si="28">(D74-E74)*0.125</f>
        <v>11625.75</v>
      </c>
      <c r="G74" s="78">
        <v>1708.75</v>
      </c>
      <c r="H74" s="78">
        <f t="shared" ref="H74" si="29">(D74-E74+F74+G74)*0.005</f>
        <v>531.70249999999999</v>
      </c>
      <c r="I74" s="93">
        <f t="shared" ref="I74" si="30">D74-E74+F74+H74+G74</f>
        <v>106872.2025</v>
      </c>
      <c r="M74" s="96"/>
      <c r="N74" s="96"/>
      <c r="O74" s="96"/>
      <c r="P74" s="96"/>
    </row>
    <row r="75" spans="1:16" s="94" customFormat="1" ht="15.75">
      <c r="A75" s="90" t="s">
        <v>63</v>
      </c>
      <c r="B75" s="91" t="s">
        <v>136</v>
      </c>
      <c r="C75" s="120"/>
      <c r="D75" s="78">
        <v>88230</v>
      </c>
      <c r="E75" s="78">
        <v>0</v>
      </c>
      <c r="F75" s="78">
        <f t="shared" si="25"/>
        <v>11028.75</v>
      </c>
      <c r="G75" s="78">
        <v>1708.75</v>
      </c>
      <c r="H75" s="78">
        <f t="shared" si="26"/>
        <v>504.83750000000003</v>
      </c>
      <c r="I75" s="93">
        <f t="shared" si="27"/>
        <v>101472.33749999999</v>
      </c>
      <c r="J75" s="97"/>
      <c r="M75" s="96"/>
      <c r="N75" s="96"/>
      <c r="O75" s="96"/>
      <c r="P75" s="96"/>
    </row>
    <row r="76" spans="1:16" s="94" customFormat="1" ht="15.75">
      <c r="A76" s="90" t="s">
        <v>63</v>
      </c>
      <c r="B76" s="91" t="s">
        <v>137</v>
      </c>
      <c r="C76" s="120"/>
      <c r="D76" s="78">
        <v>85641</v>
      </c>
      <c r="E76" s="78">
        <v>0</v>
      </c>
      <c r="F76" s="78">
        <f t="shared" si="25"/>
        <v>10705.125</v>
      </c>
      <c r="G76" s="78">
        <v>1708.75</v>
      </c>
      <c r="H76" s="78">
        <f t="shared" si="26"/>
        <v>490.27437500000002</v>
      </c>
      <c r="I76" s="93">
        <f t="shared" si="27"/>
        <v>98545.149374999994</v>
      </c>
      <c r="M76" s="96"/>
      <c r="N76" s="96"/>
      <c r="O76" s="96"/>
      <c r="P76" s="96"/>
    </row>
    <row r="77" spans="1:16" s="94" customFormat="1" ht="16.5" thickBot="1">
      <c r="A77" s="121" t="s">
        <v>63</v>
      </c>
      <c r="B77" s="122" t="s">
        <v>138</v>
      </c>
      <c r="C77" s="123"/>
      <c r="D77" s="124">
        <v>86740</v>
      </c>
      <c r="E77" s="124">
        <v>0</v>
      </c>
      <c r="F77" s="78">
        <f t="shared" si="25"/>
        <v>10842.5</v>
      </c>
      <c r="G77" s="78">
        <v>1708.75</v>
      </c>
      <c r="H77" s="124">
        <f t="shared" si="26"/>
        <v>496.45625000000001</v>
      </c>
      <c r="I77" s="125">
        <f t="shared" si="27"/>
        <v>99787.706250000003</v>
      </c>
      <c r="M77" s="96"/>
      <c r="N77" s="96"/>
      <c r="O77" s="96"/>
      <c r="P77" s="96"/>
    </row>
    <row r="78" spans="1:16" s="94" customFormat="1" ht="15.75" thickBot="1">
      <c r="A78" s="442" t="s">
        <v>139</v>
      </c>
      <c r="B78" s="443"/>
      <c r="C78" s="443"/>
      <c r="D78" s="443"/>
      <c r="E78" s="444"/>
      <c r="F78" s="136"/>
      <c r="G78" s="136"/>
      <c r="H78" s="136"/>
      <c r="I78" s="136"/>
      <c r="M78" s="96"/>
      <c r="N78" s="96"/>
      <c r="O78" s="96"/>
      <c r="P78" s="96"/>
    </row>
    <row r="79" spans="1:16" s="94" customFormat="1" ht="18.75" thickBot="1">
      <c r="A79" s="445" t="s">
        <v>140</v>
      </c>
      <c r="B79" s="446"/>
      <c r="C79" s="137"/>
      <c r="D79" s="447" t="s">
        <v>141</v>
      </c>
      <c r="E79" s="448"/>
      <c r="F79" s="138"/>
      <c r="G79" s="136"/>
      <c r="H79" s="136"/>
      <c r="I79" s="136"/>
      <c r="M79" s="96"/>
      <c r="N79" s="96"/>
      <c r="O79" s="96"/>
      <c r="P79" s="96"/>
    </row>
    <row r="80" spans="1:16" s="94" customFormat="1" ht="18">
      <c r="A80" s="139" t="s">
        <v>142</v>
      </c>
      <c r="B80" s="140" t="s">
        <v>143</v>
      </c>
      <c r="C80" s="141"/>
      <c r="D80" s="142" t="s">
        <v>142</v>
      </c>
      <c r="E80" s="143" t="s">
        <v>143</v>
      </c>
      <c r="F80" s="138"/>
      <c r="G80" s="136"/>
      <c r="H80" s="136"/>
      <c r="I80" s="136"/>
      <c r="M80" s="96"/>
      <c r="N80" s="96"/>
      <c r="O80" s="96"/>
      <c r="P80" s="96"/>
    </row>
    <row r="81" spans="1:16" s="94" customFormat="1" ht="18">
      <c r="A81" s="144" t="s">
        <v>144</v>
      </c>
      <c r="B81" s="145">
        <v>300</v>
      </c>
      <c r="C81" s="141"/>
      <c r="D81" s="146" t="s">
        <v>145</v>
      </c>
      <c r="E81" s="147">
        <v>300</v>
      </c>
      <c r="F81" s="138"/>
      <c r="G81" s="136"/>
      <c r="H81" s="136"/>
      <c r="I81" s="136"/>
      <c r="M81" s="96"/>
      <c r="N81" s="96"/>
      <c r="O81" s="96"/>
      <c r="P81" s="96"/>
    </row>
    <row r="82" spans="1:16" s="94" customFormat="1" ht="18">
      <c r="A82" s="144" t="s">
        <v>146</v>
      </c>
      <c r="B82" s="145">
        <v>400</v>
      </c>
      <c r="C82" s="141"/>
      <c r="D82" s="146" t="s">
        <v>147</v>
      </c>
      <c r="E82" s="147">
        <v>400</v>
      </c>
      <c r="F82" s="138"/>
      <c r="G82" s="136"/>
      <c r="H82" s="136"/>
      <c r="I82" s="136"/>
      <c r="M82" s="96"/>
      <c r="N82" s="96"/>
      <c r="O82" s="96"/>
      <c r="P82" s="96"/>
    </row>
    <row r="83" spans="1:16" s="94" customFormat="1" ht="18">
      <c r="A83" s="144" t="s">
        <v>148</v>
      </c>
      <c r="B83" s="145">
        <v>500</v>
      </c>
      <c r="C83" s="141"/>
      <c r="D83" s="146" t="s">
        <v>149</v>
      </c>
      <c r="E83" s="147">
        <v>500</v>
      </c>
      <c r="F83" s="138"/>
      <c r="G83" s="136"/>
      <c r="H83" s="136"/>
      <c r="I83" s="136"/>
      <c r="M83" s="96"/>
      <c r="N83" s="96"/>
      <c r="O83" s="96"/>
      <c r="P83" s="96"/>
    </row>
    <row r="84" spans="1:16" s="94" customFormat="1" ht="18">
      <c r="A84" s="144" t="s">
        <v>150</v>
      </c>
      <c r="B84" s="145">
        <v>600</v>
      </c>
      <c r="C84" s="141"/>
      <c r="D84" s="146" t="s">
        <v>151</v>
      </c>
      <c r="E84" s="147">
        <v>600</v>
      </c>
      <c r="F84" s="138"/>
      <c r="G84" s="136"/>
      <c r="H84" s="136"/>
      <c r="I84" s="136"/>
    </row>
    <row r="85" spans="1:16" s="94" customFormat="1" ht="18">
      <c r="A85" s="144" t="s">
        <v>152</v>
      </c>
      <c r="B85" s="145">
        <v>700</v>
      </c>
      <c r="C85" s="141"/>
      <c r="D85" s="146" t="s">
        <v>153</v>
      </c>
      <c r="E85" s="147">
        <v>700</v>
      </c>
      <c r="F85" s="138"/>
      <c r="G85" s="136"/>
      <c r="H85" s="136"/>
      <c r="I85" s="136"/>
    </row>
    <row r="86" spans="1:16" s="94" customFormat="1">
      <c r="A86" s="144" t="s">
        <v>154</v>
      </c>
      <c r="B86" s="145">
        <v>800</v>
      </c>
      <c r="C86" s="141"/>
      <c r="D86" s="146" t="s">
        <v>155</v>
      </c>
      <c r="E86" s="147">
        <v>750</v>
      </c>
      <c r="F86" s="136"/>
      <c r="G86" s="136"/>
      <c r="H86" s="136"/>
      <c r="I86" s="136"/>
    </row>
    <row r="87" spans="1:16" s="94" customFormat="1" ht="15.75" thickBot="1">
      <c r="A87" s="148" t="s">
        <v>156</v>
      </c>
      <c r="B87" s="149">
        <v>900</v>
      </c>
      <c r="C87" s="141"/>
      <c r="D87" s="150" t="s">
        <v>157</v>
      </c>
      <c r="E87" s="151">
        <v>800</v>
      </c>
      <c r="F87" s="136"/>
      <c r="G87" s="136"/>
      <c r="H87" s="136"/>
      <c r="I87" s="136"/>
    </row>
    <row r="88" spans="1:16" s="94" customFormat="1" ht="15.75" customHeight="1">
      <c r="A88" s="114" t="s">
        <v>158</v>
      </c>
      <c r="B88" s="152"/>
      <c r="C88" s="141"/>
      <c r="D88" s="153"/>
      <c r="E88" s="154"/>
      <c r="F88" s="136"/>
      <c r="G88" s="136"/>
      <c r="H88" s="136"/>
      <c r="I88" s="136"/>
    </row>
    <row r="89" spans="1:16" ht="15.75">
      <c r="A89" s="10" t="s">
        <v>159</v>
      </c>
      <c r="B89" s="11"/>
    </row>
    <row r="90" spans="1:16" ht="15.75">
      <c r="A90" s="10" t="s">
        <v>160</v>
      </c>
      <c r="B90" s="11"/>
    </row>
    <row r="102" spans="1:9">
      <c r="A102" s="12"/>
      <c r="B102" s="12"/>
      <c r="C102" s="13"/>
      <c r="D102" s="13"/>
      <c r="E102" s="13"/>
      <c r="F102" s="9"/>
      <c r="G102" s="9"/>
      <c r="H102" s="9"/>
      <c r="I102" s="9"/>
    </row>
  </sheetData>
  <mergeCells count="15">
    <mergeCell ref="A1:A4"/>
    <mergeCell ref="B1:H1"/>
    <mergeCell ref="I1:I4"/>
    <mergeCell ref="B2:H2"/>
    <mergeCell ref="B3:H3"/>
    <mergeCell ref="B4:H4"/>
    <mergeCell ref="A78:E78"/>
    <mergeCell ref="A79:B79"/>
    <mergeCell ref="D79:E79"/>
    <mergeCell ref="A5:H6"/>
    <mergeCell ref="A7:I7"/>
    <mergeCell ref="A8:B8"/>
    <mergeCell ref="A37:I37"/>
    <mergeCell ref="A38:B38"/>
    <mergeCell ref="A65:I65"/>
  </mergeCells>
  <pageMargins left="0.21" right="0.25" top="0.28999999999999998" bottom="0.3" header="0.23" footer="0.3"/>
  <pageSetup paperSize="9" scale="5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showGridLines="0" workbookViewId="0">
      <selection activeCell="D14" sqref="D14"/>
    </sheetView>
  </sheetViews>
  <sheetFormatPr defaultColWidth="14.85546875" defaultRowHeight="15"/>
  <cols>
    <col min="1" max="1" width="24.7109375" customWidth="1"/>
    <col min="2" max="2" width="19.28515625" style="1" bestFit="1" customWidth="1"/>
    <col min="3" max="3" width="15.85546875" style="2" customWidth="1"/>
    <col min="4" max="4" width="16" style="2" customWidth="1"/>
    <col min="5" max="5" width="16.42578125" style="2" customWidth="1"/>
    <col min="6" max="6" width="17.140625" style="2" customWidth="1"/>
    <col min="7" max="7" width="20.28515625" style="2" customWidth="1"/>
    <col min="8" max="8" width="21.140625" style="2" customWidth="1"/>
    <col min="9" max="9" width="25.85546875" style="2" customWidth="1"/>
  </cols>
  <sheetData>
    <row r="1" spans="1:16" ht="35.25">
      <c r="A1" s="463"/>
      <c r="B1" s="481" t="s">
        <v>0</v>
      </c>
      <c r="C1" s="481"/>
      <c r="D1" s="481"/>
      <c r="E1" s="481"/>
      <c r="F1" s="481"/>
      <c r="G1" s="481"/>
      <c r="H1" s="481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162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156" customFormat="1">
      <c r="A9" s="476" t="s">
        <v>7</v>
      </c>
      <c r="B9" s="476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>
      <c r="A10" s="90" t="s">
        <v>15</v>
      </c>
      <c r="B10" s="91" t="s">
        <v>16</v>
      </c>
      <c r="C10" s="92" t="s">
        <v>17</v>
      </c>
      <c r="D10" s="78">
        <v>80474</v>
      </c>
      <c r="E10" s="78">
        <v>1100</v>
      </c>
      <c r="F10" s="78">
        <f t="shared" ref="F10:F18" si="0">(D10-E10)*0.125</f>
        <v>9921.75</v>
      </c>
      <c r="G10" s="78">
        <v>1708.75</v>
      </c>
      <c r="H10" s="78">
        <f t="shared" ref="H10:H36" si="1">(D10-E10+F10+G10)*0.005</f>
        <v>455.02250000000004</v>
      </c>
      <c r="I10" s="78">
        <f t="shared" ref="I10:I36" si="2">D10-E10+F10+H10+G10</f>
        <v>91459.522500000006</v>
      </c>
    </row>
    <row r="11" spans="1:16" s="157" customFormat="1">
      <c r="A11" s="90" t="s">
        <v>15</v>
      </c>
      <c r="B11" s="91" t="s">
        <v>24</v>
      </c>
      <c r="C11" s="92" t="s">
        <v>25</v>
      </c>
      <c r="D11" s="78">
        <v>80474</v>
      </c>
      <c r="E11" s="78">
        <v>1100</v>
      </c>
      <c r="F11" s="78">
        <f t="shared" si="0"/>
        <v>9921.75</v>
      </c>
      <c r="G11" s="78">
        <v>1708.75</v>
      </c>
      <c r="H11" s="78">
        <f t="shared" si="1"/>
        <v>455.02250000000004</v>
      </c>
      <c r="I11" s="78">
        <f t="shared" si="2"/>
        <v>91459.522500000006</v>
      </c>
    </row>
    <row r="12" spans="1:16" s="157" customFormat="1">
      <c r="A12" s="90" t="s">
        <v>15</v>
      </c>
      <c r="B12" s="91" t="s">
        <v>20</v>
      </c>
      <c r="C12" s="92" t="s">
        <v>21</v>
      </c>
      <c r="D12" s="78">
        <v>80430</v>
      </c>
      <c r="E12" s="78">
        <v>1100</v>
      </c>
      <c r="F12" s="78">
        <f t="shared" si="0"/>
        <v>9916.25</v>
      </c>
      <c r="G12" s="78">
        <v>1708.75</v>
      </c>
      <c r="H12" s="78">
        <f t="shared" si="1"/>
        <v>454.77500000000003</v>
      </c>
      <c r="I12" s="78">
        <f t="shared" si="2"/>
        <v>91409.774999999994</v>
      </c>
      <c r="M12" s="158"/>
      <c r="N12" s="159"/>
      <c r="O12" s="159"/>
      <c r="P12" s="159"/>
    </row>
    <row r="13" spans="1:16" s="157" customFormat="1">
      <c r="A13" s="90" t="s">
        <v>15</v>
      </c>
      <c r="B13" s="91" t="s">
        <v>22</v>
      </c>
      <c r="C13" s="92" t="s">
        <v>23</v>
      </c>
      <c r="D13" s="78">
        <v>80577</v>
      </c>
      <c r="E13" s="78">
        <v>1100</v>
      </c>
      <c r="F13" s="78">
        <f t="shared" si="0"/>
        <v>9934.625</v>
      </c>
      <c r="G13" s="78">
        <v>1708.75</v>
      </c>
      <c r="H13" s="78">
        <f t="shared" si="1"/>
        <v>455.60187500000001</v>
      </c>
      <c r="I13" s="78">
        <f t="shared" si="2"/>
        <v>91575.976874999993</v>
      </c>
      <c r="M13" s="158"/>
      <c r="N13" s="159"/>
      <c r="O13" s="159"/>
      <c r="P13" s="159"/>
    </row>
    <row r="14" spans="1:16" s="157" customFormat="1">
      <c r="A14" s="90" t="s">
        <v>15</v>
      </c>
      <c r="B14" s="91" t="s">
        <v>18</v>
      </c>
      <c r="C14" s="92" t="s">
        <v>19</v>
      </c>
      <c r="D14" s="78">
        <v>80470</v>
      </c>
      <c r="E14" s="78">
        <v>1100</v>
      </c>
      <c r="F14" s="78">
        <f t="shared" si="0"/>
        <v>9921.25</v>
      </c>
      <c r="G14" s="78">
        <v>1708.75</v>
      </c>
      <c r="H14" s="78">
        <f t="shared" si="1"/>
        <v>455</v>
      </c>
      <c r="I14" s="78">
        <f t="shared" si="2"/>
        <v>91455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78">
        <v>84768</v>
      </c>
      <c r="E15" s="78">
        <v>1100</v>
      </c>
      <c r="F15" s="78">
        <f t="shared" si="0"/>
        <v>10458.5</v>
      </c>
      <c r="G15" s="78">
        <v>1708.75</v>
      </c>
      <c r="H15" s="78">
        <f t="shared" si="1"/>
        <v>479.17624999999998</v>
      </c>
      <c r="I15" s="78">
        <f t="shared" si="2"/>
        <v>96314.426250000004</v>
      </c>
      <c r="M15" s="158"/>
      <c r="N15" s="159"/>
      <c r="O15" s="159"/>
      <c r="P15" s="159"/>
    </row>
    <row r="16" spans="1:16" s="160" customFormat="1">
      <c r="A16" s="90" t="s">
        <v>26</v>
      </c>
      <c r="B16" s="91" t="s">
        <v>27</v>
      </c>
      <c r="C16" s="92" t="s">
        <v>23</v>
      </c>
      <c r="D16" s="78">
        <v>82662</v>
      </c>
      <c r="E16" s="78">
        <v>1100</v>
      </c>
      <c r="F16" s="78">
        <f t="shared" si="0"/>
        <v>10195.25</v>
      </c>
      <c r="G16" s="78">
        <v>1708.75</v>
      </c>
      <c r="H16" s="78">
        <f t="shared" si="1"/>
        <v>467.33</v>
      </c>
      <c r="I16" s="78">
        <f t="shared" si="2"/>
        <v>93933.33</v>
      </c>
      <c r="M16" s="161"/>
      <c r="N16" s="162"/>
      <c r="O16" s="162"/>
      <c r="P16" s="162"/>
    </row>
    <row r="17" spans="1:16" s="157" customFormat="1">
      <c r="A17" s="90" t="s">
        <v>32</v>
      </c>
      <c r="B17" s="91" t="s">
        <v>33</v>
      </c>
      <c r="C17" s="92" t="s">
        <v>34</v>
      </c>
      <c r="D17" s="78">
        <v>85454</v>
      </c>
      <c r="E17" s="78">
        <v>1100</v>
      </c>
      <c r="F17" s="78">
        <f t="shared" si="0"/>
        <v>10544.25</v>
      </c>
      <c r="G17" s="78">
        <v>1708.75</v>
      </c>
      <c r="H17" s="78">
        <f t="shared" si="1"/>
        <v>483.03500000000003</v>
      </c>
      <c r="I17" s="78">
        <f t="shared" si="2"/>
        <v>97090.035000000003</v>
      </c>
      <c r="M17" s="159"/>
      <c r="N17" s="159"/>
      <c r="O17" s="159"/>
      <c r="P17" s="159"/>
    </row>
    <row r="18" spans="1:16" s="157" customFormat="1">
      <c r="A18" s="90" t="s">
        <v>35</v>
      </c>
      <c r="B18" s="91" t="s">
        <v>36</v>
      </c>
      <c r="C18" s="92" t="s">
        <v>37</v>
      </c>
      <c r="D18" s="78">
        <v>85454</v>
      </c>
      <c r="E18" s="78">
        <v>1100</v>
      </c>
      <c r="F18" s="78">
        <f t="shared" si="0"/>
        <v>10544.25</v>
      </c>
      <c r="G18" s="78">
        <v>1708.75</v>
      </c>
      <c r="H18" s="78">
        <f t="shared" si="1"/>
        <v>483.03500000000003</v>
      </c>
      <c r="I18" s="78">
        <f>D18-E18+F18+H18+G18</f>
        <v>97090.035000000003</v>
      </c>
      <c r="M18" s="159"/>
      <c r="N18" s="159"/>
      <c r="O18" s="159"/>
      <c r="P18" s="159"/>
    </row>
    <row r="19" spans="1:16" s="157" customFormat="1">
      <c r="A19" s="90" t="s">
        <v>35</v>
      </c>
      <c r="B19" s="91" t="s">
        <v>38</v>
      </c>
      <c r="C19" s="92" t="s">
        <v>39</v>
      </c>
      <c r="D19" s="78">
        <v>85454</v>
      </c>
      <c r="E19" s="78">
        <v>1100</v>
      </c>
      <c r="F19" s="78">
        <f t="shared" ref="F19:F33" si="3">(D19-E19)*0.125</f>
        <v>10544.25</v>
      </c>
      <c r="G19" s="78">
        <v>1708.75</v>
      </c>
      <c r="H19" s="78">
        <f t="shared" si="1"/>
        <v>483.03500000000003</v>
      </c>
      <c r="I19" s="78">
        <f t="shared" si="2"/>
        <v>97090.035000000003</v>
      </c>
      <c r="M19" s="159"/>
      <c r="N19" s="159"/>
      <c r="O19" s="159"/>
      <c r="P19" s="159"/>
    </row>
    <row r="20" spans="1:16" s="157" customFormat="1">
      <c r="A20" s="90" t="s">
        <v>28</v>
      </c>
      <c r="B20" s="91" t="s">
        <v>29</v>
      </c>
      <c r="C20" s="92" t="s">
        <v>19</v>
      </c>
      <c r="D20" s="78">
        <v>84601</v>
      </c>
      <c r="E20" s="78">
        <v>1100</v>
      </c>
      <c r="F20" s="78">
        <f t="shared" si="3"/>
        <v>10437.625</v>
      </c>
      <c r="G20" s="78">
        <v>1708.75</v>
      </c>
      <c r="H20" s="78">
        <f t="shared" si="1"/>
        <v>478.236875</v>
      </c>
      <c r="I20" s="78">
        <f t="shared" si="2"/>
        <v>96125.611875000002</v>
      </c>
      <c r="M20" s="159"/>
      <c r="N20" s="159"/>
      <c r="O20" s="159"/>
      <c r="P20" s="159"/>
    </row>
    <row r="21" spans="1:16" s="157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159"/>
      <c r="N21" s="159"/>
      <c r="O21" s="159"/>
      <c r="P21" s="159"/>
    </row>
    <row r="22" spans="1:16" s="157" customFormat="1">
      <c r="A22" s="103" t="s">
        <v>59</v>
      </c>
      <c r="B22" s="91" t="s">
        <v>60</v>
      </c>
      <c r="C22" s="92" t="s">
        <v>19</v>
      </c>
      <c r="D22" s="78">
        <v>90125</v>
      </c>
      <c r="E22" s="78">
        <v>1100</v>
      </c>
      <c r="F22" s="78">
        <f t="shared" si="3"/>
        <v>11128.125</v>
      </c>
      <c r="G22" s="78">
        <v>1708.75</v>
      </c>
      <c r="H22" s="78">
        <f t="shared" si="1"/>
        <v>509.30937499999999</v>
      </c>
      <c r="I22" s="78">
        <f t="shared" si="2"/>
        <v>102371.184375</v>
      </c>
      <c r="M22" s="158"/>
      <c r="N22" s="159"/>
      <c r="O22" s="159"/>
      <c r="P22" s="159"/>
    </row>
    <row r="23" spans="1:16" s="157" customFormat="1">
      <c r="A23" s="103" t="s">
        <v>40</v>
      </c>
      <c r="B23" s="91" t="s">
        <v>41</v>
      </c>
      <c r="C23" s="92" t="s">
        <v>23</v>
      </c>
      <c r="D23" s="78">
        <v>86343</v>
      </c>
      <c r="E23" s="78">
        <v>1100</v>
      </c>
      <c r="F23" s="78">
        <f t="shared" si="3"/>
        <v>10655.375</v>
      </c>
      <c r="G23" s="78">
        <v>1708.75</v>
      </c>
      <c r="H23" s="78">
        <f t="shared" si="1"/>
        <v>488.03562499999998</v>
      </c>
      <c r="I23" s="78">
        <f t="shared" si="2"/>
        <v>98095.160625000004</v>
      </c>
      <c r="M23" s="158"/>
      <c r="N23" s="159"/>
      <c r="O23" s="159"/>
      <c r="P23" s="159"/>
    </row>
    <row r="24" spans="1:16" s="157" customFormat="1">
      <c r="A24" s="103" t="s">
        <v>40</v>
      </c>
      <c r="B24" s="91" t="s">
        <v>42</v>
      </c>
      <c r="C24" s="92" t="s">
        <v>43</v>
      </c>
      <c r="D24" s="78">
        <v>90871</v>
      </c>
      <c r="E24" s="78">
        <v>1100</v>
      </c>
      <c r="F24" s="78">
        <f t="shared" si="3"/>
        <v>11221.375</v>
      </c>
      <c r="G24" s="78">
        <v>1708.75</v>
      </c>
      <c r="H24" s="78">
        <f t="shared" si="1"/>
        <v>513.50562500000001</v>
      </c>
      <c r="I24" s="78">
        <f t="shared" si="2"/>
        <v>103214.63062500001</v>
      </c>
      <c r="M24" s="158"/>
      <c r="N24" s="159"/>
      <c r="O24" s="159"/>
      <c r="P24" s="159"/>
    </row>
    <row r="25" spans="1:16" s="157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158"/>
      <c r="N25" s="159"/>
      <c r="O25" s="159"/>
      <c r="P25" s="159"/>
    </row>
    <row r="26" spans="1:16" s="157" customFormat="1">
      <c r="A26" s="103" t="s">
        <v>40</v>
      </c>
      <c r="B26" s="91" t="s">
        <v>44</v>
      </c>
      <c r="C26" s="92" t="s">
        <v>45</v>
      </c>
      <c r="D26" s="78">
        <v>86460</v>
      </c>
      <c r="E26" s="78">
        <v>1100</v>
      </c>
      <c r="F26" s="78">
        <f t="shared" si="3"/>
        <v>10670</v>
      </c>
      <c r="G26" s="78">
        <v>1708.75</v>
      </c>
      <c r="H26" s="78">
        <f t="shared" si="1"/>
        <v>488.69375000000002</v>
      </c>
      <c r="I26" s="78">
        <f t="shared" si="2"/>
        <v>98227.443750000006</v>
      </c>
      <c r="M26" s="158"/>
      <c r="N26" s="159"/>
      <c r="O26" s="159"/>
      <c r="P26" s="159"/>
    </row>
    <row r="27" spans="1:16" s="157" customFormat="1">
      <c r="A27" s="103" t="s">
        <v>40</v>
      </c>
      <c r="B27" s="91" t="s">
        <v>46</v>
      </c>
      <c r="C27" s="92" t="s">
        <v>45</v>
      </c>
      <c r="D27" s="78">
        <v>86838</v>
      </c>
      <c r="E27" s="78">
        <v>1100</v>
      </c>
      <c r="F27" s="78">
        <f t="shared" si="3"/>
        <v>10717.25</v>
      </c>
      <c r="G27" s="78">
        <v>1708.75</v>
      </c>
      <c r="H27" s="78">
        <f t="shared" si="1"/>
        <v>490.82</v>
      </c>
      <c r="I27" s="78">
        <f t="shared" si="2"/>
        <v>98654.82</v>
      </c>
      <c r="M27" s="158"/>
      <c r="N27" s="159"/>
      <c r="O27" s="159"/>
      <c r="P27" s="159"/>
    </row>
    <row r="28" spans="1:16" s="157" customFormat="1">
      <c r="A28" s="103" t="s">
        <v>40</v>
      </c>
      <c r="B28" s="91" t="s">
        <v>47</v>
      </c>
      <c r="C28" s="92" t="s">
        <v>233</v>
      </c>
      <c r="D28" s="78">
        <v>88134</v>
      </c>
      <c r="E28" s="78">
        <v>1100</v>
      </c>
      <c r="F28" s="78">
        <f>(D28-E28)*0.125</f>
        <v>10879.25</v>
      </c>
      <c r="G28" s="78">
        <v>1708.75</v>
      </c>
      <c r="H28" s="78">
        <f t="shared" si="1"/>
        <v>498.11</v>
      </c>
      <c r="I28" s="78">
        <f t="shared" si="2"/>
        <v>100120.11</v>
      </c>
      <c r="M28" s="158"/>
      <c r="N28" s="159"/>
      <c r="O28" s="159"/>
      <c r="P28" s="159"/>
    </row>
    <row r="29" spans="1:16" s="157" customFormat="1">
      <c r="A29" s="103" t="s">
        <v>40</v>
      </c>
      <c r="B29" s="91" t="s">
        <v>49</v>
      </c>
      <c r="C29" s="92" t="s">
        <v>233</v>
      </c>
      <c r="D29" s="78">
        <v>86821</v>
      </c>
      <c r="E29" s="78">
        <v>1100</v>
      </c>
      <c r="F29" s="78">
        <f>(D29-E29)*0.125</f>
        <v>10715.125</v>
      </c>
      <c r="G29" s="78">
        <v>1708.75</v>
      </c>
      <c r="H29" s="78">
        <f t="shared" si="1"/>
        <v>490.72437500000001</v>
      </c>
      <c r="I29" s="78">
        <f t="shared" si="2"/>
        <v>98635.599375000005</v>
      </c>
      <c r="M29" s="158"/>
      <c r="N29" s="159"/>
      <c r="O29" s="159"/>
      <c r="P29" s="159"/>
    </row>
    <row r="30" spans="1:16" s="157" customFormat="1">
      <c r="A30" s="103" t="s">
        <v>40</v>
      </c>
      <c r="B30" s="91" t="s">
        <v>50</v>
      </c>
      <c r="C30" s="92" t="s">
        <v>51</v>
      </c>
      <c r="D30" s="78">
        <v>88330</v>
      </c>
      <c r="E30" s="78">
        <v>1100</v>
      </c>
      <c r="F30" s="78">
        <f>(D30-E30)*0.125</f>
        <v>10903.75</v>
      </c>
      <c r="G30" s="78">
        <v>1708.75</v>
      </c>
      <c r="H30" s="78">
        <f t="shared" si="1"/>
        <v>499.21250000000003</v>
      </c>
      <c r="I30" s="78">
        <f t="shared" si="2"/>
        <v>100341.71249999999</v>
      </c>
      <c r="M30" s="158"/>
      <c r="N30" s="159"/>
      <c r="O30" s="159"/>
      <c r="P30" s="159"/>
    </row>
    <row r="31" spans="1:16" s="157" customFormat="1">
      <c r="A31" s="103" t="s">
        <v>40</v>
      </c>
      <c r="B31" s="91" t="s">
        <v>52</v>
      </c>
      <c r="C31" s="92" t="s">
        <v>53</v>
      </c>
      <c r="D31" s="78">
        <v>87335</v>
      </c>
      <c r="E31" s="78">
        <v>1100</v>
      </c>
      <c r="F31" s="78">
        <f>(D31-E31)*0.125</f>
        <v>10779.375</v>
      </c>
      <c r="G31" s="78">
        <v>1708.75</v>
      </c>
      <c r="H31" s="78">
        <f t="shared" si="1"/>
        <v>493.61562500000002</v>
      </c>
      <c r="I31" s="78">
        <f t="shared" si="2"/>
        <v>99216.740625000006</v>
      </c>
      <c r="M31" s="158"/>
      <c r="N31" s="159"/>
      <c r="O31" s="159"/>
      <c r="P31" s="159"/>
    </row>
    <row r="32" spans="1:16" s="157" customFormat="1">
      <c r="A32" s="103" t="s">
        <v>40</v>
      </c>
      <c r="B32" s="91" t="s">
        <v>54</v>
      </c>
      <c r="C32" s="92" t="s">
        <v>43</v>
      </c>
      <c r="D32" s="78">
        <v>86821</v>
      </c>
      <c r="E32" s="78">
        <v>1100</v>
      </c>
      <c r="F32" s="78">
        <f>(D32-E32)*0.125</f>
        <v>10715.125</v>
      </c>
      <c r="G32" s="78">
        <v>1708.75</v>
      </c>
      <c r="H32" s="78">
        <f t="shared" si="1"/>
        <v>490.72437500000001</v>
      </c>
      <c r="I32" s="78">
        <f t="shared" si="2"/>
        <v>98635.599375000005</v>
      </c>
      <c r="M32" s="158"/>
      <c r="N32" s="159"/>
      <c r="O32" s="159"/>
      <c r="P32" s="159"/>
    </row>
    <row r="33" spans="1:237" s="160" customFormat="1">
      <c r="A33" s="103" t="s">
        <v>40</v>
      </c>
      <c r="B33" s="91" t="s">
        <v>55</v>
      </c>
      <c r="C33" s="92" t="s">
        <v>56</v>
      </c>
      <c r="D33" s="78">
        <v>87836</v>
      </c>
      <c r="E33" s="78">
        <v>1100</v>
      </c>
      <c r="F33" s="78">
        <f t="shared" si="3"/>
        <v>10842</v>
      </c>
      <c r="G33" s="78">
        <v>1708.75</v>
      </c>
      <c r="H33" s="78">
        <f t="shared" si="1"/>
        <v>496.43375000000003</v>
      </c>
      <c r="I33" s="78">
        <f t="shared" si="2"/>
        <v>99783.183749999997</v>
      </c>
      <c r="M33" s="161"/>
      <c r="N33" s="162"/>
      <c r="O33" s="162"/>
      <c r="P33" s="162"/>
    </row>
    <row r="34" spans="1:237" s="157" customFormat="1">
      <c r="A34" s="103" t="s">
        <v>40</v>
      </c>
      <c r="B34" s="91" t="s">
        <v>57</v>
      </c>
      <c r="C34" s="92" t="s">
        <v>58</v>
      </c>
      <c r="D34" s="78">
        <v>87836</v>
      </c>
      <c r="E34" s="78">
        <v>1100</v>
      </c>
      <c r="F34" s="78">
        <f>(D34-E34)*0.125</f>
        <v>10842</v>
      </c>
      <c r="G34" s="78">
        <v>1708.75</v>
      </c>
      <c r="H34" s="78">
        <f t="shared" si="1"/>
        <v>496.43375000000003</v>
      </c>
      <c r="I34" s="78">
        <f t="shared" si="2"/>
        <v>99783.183749999997</v>
      </c>
      <c r="M34" s="158"/>
      <c r="N34" s="159"/>
      <c r="O34" s="159"/>
      <c r="P34" s="159"/>
    </row>
    <row r="35" spans="1:237" s="157" customFormat="1">
      <c r="A35" s="90" t="s">
        <v>63</v>
      </c>
      <c r="B35" s="91" t="s">
        <v>64</v>
      </c>
      <c r="C35" s="92"/>
      <c r="D35" s="78">
        <v>75200</v>
      </c>
      <c r="E35" s="78">
        <v>1100</v>
      </c>
      <c r="F35" s="78">
        <f>(D35-E35)*0.125</f>
        <v>9262.5</v>
      </c>
      <c r="G35" s="78">
        <v>1708.75</v>
      </c>
      <c r="H35" s="78">
        <f t="shared" si="1"/>
        <v>425.35624999999999</v>
      </c>
      <c r="I35" s="78">
        <f t="shared" si="2"/>
        <v>85496.606249999997</v>
      </c>
      <c r="M35" s="159"/>
      <c r="N35" s="159"/>
      <c r="O35" s="159"/>
      <c r="P35" s="159"/>
    </row>
    <row r="36" spans="1:237" s="157" customFormat="1">
      <c r="A36" s="90" t="s">
        <v>63</v>
      </c>
      <c r="B36" s="91" t="s">
        <v>65</v>
      </c>
      <c r="C36" s="92"/>
      <c r="D36" s="78">
        <v>75200</v>
      </c>
      <c r="E36" s="78">
        <v>1100</v>
      </c>
      <c r="F36" s="78">
        <f>(D36-E36)*0.125</f>
        <v>9262.5</v>
      </c>
      <c r="G36" s="78">
        <v>1708.75</v>
      </c>
      <c r="H36" s="78">
        <f t="shared" si="1"/>
        <v>425.35624999999999</v>
      </c>
      <c r="I36" s="78">
        <f t="shared" si="2"/>
        <v>85496.606249999997</v>
      </c>
      <c r="M36" s="159"/>
      <c r="N36" s="159"/>
      <c r="O36" s="159"/>
      <c r="P36" s="159"/>
    </row>
    <row r="37" spans="1:237" s="159" customFormat="1" ht="15.7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157"/>
    </row>
    <row r="38" spans="1:237" s="157" customFormat="1" ht="15.75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159"/>
      <c r="N38" s="159"/>
      <c r="O38" s="159"/>
      <c r="P38" s="159"/>
    </row>
    <row r="39" spans="1:237" s="113" customFormat="1" ht="15.75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14"/>
      <c r="N39" s="114"/>
      <c r="O39" s="114"/>
      <c r="P39" s="114"/>
    </row>
    <row r="40" spans="1:237" s="156" customFormat="1">
      <c r="A40" s="90" t="s">
        <v>26</v>
      </c>
      <c r="B40" s="91" t="s">
        <v>67</v>
      </c>
      <c r="C40" s="115" t="s">
        <v>68</v>
      </c>
      <c r="D40" s="78">
        <v>87196</v>
      </c>
      <c r="E40" s="78">
        <v>1100</v>
      </c>
      <c r="F40" s="78">
        <f t="shared" ref="F40:F45" si="4">(D40-E40)*0.125</f>
        <v>10762</v>
      </c>
      <c r="G40" s="78">
        <v>1708.75</v>
      </c>
      <c r="H40" s="78">
        <f t="shared" ref="H40:H63" si="5">(D40-E40+F40+G40)*0.005</f>
        <v>492.83375000000001</v>
      </c>
      <c r="I40" s="78">
        <f t="shared" ref="I40:I63" si="6">D40-E40+F40+H40+G40</f>
        <v>99059.583750000005</v>
      </c>
      <c r="M40" s="166"/>
      <c r="N40" s="166"/>
      <c r="O40" s="166"/>
      <c r="P40" s="166"/>
    </row>
    <row r="41" spans="1:237" s="156" customFormat="1">
      <c r="A41" s="90" t="s">
        <v>69</v>
      </c>
      <c r="B41" s="91" t="s">
        <v>70</v>
      </c>
      <c r="C41" s="115" t="s">
        <v>71</v>
      </c>
      <c r="D41" s="78">
        <v>87692</v>
      </c>
      <c r="E41" s="78">
        <v>1100</v>
      </c>
      <c r="F41" s="78">
        <f t="shared" si="4"/>
        <v>10824</v>
      </c>
      <c r="G41" s="78">
        <v>1708.75</v>
      </c>
      <c r="H41" s="78">
        <f>(D41-E41+F41+G41)*0.005</f>
        <v>495.62375000000003</v>
      </c>
      <c r="I41" s="78">
        <f>D41-E41+F41+H41+G41</f>
        <v>99620.373749999999</v>
      </c>
      <c r="M41" s="166"/>
      <c r="N41" s="166"/>
      <c r="O41" s="166"/>
      <c r="P41" s="166"/>
    </row>
    <row r="42" spans="1:237" s="156" customForma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166"/>
      <c r="N42" s="166"/>
      <c r="O42" s="166"/>
      <c r="P42" s="166"/>
    </row>
    <row r="43" spans="1:237" s="157" customFormat="1">
      <c r="A43" s="90" t="s">
        <v>75</v>
      </c>
      <c r="B43" s="91" t="s">
        <v>76</v>
      </c>
      <c r="C43" s="115" t="s">
        <v>77</v>
      </c>
      <c r="D43" s="78">
        <v>87543</v>
      </c>
      <c r="E43" s="78">
        <v>1100</v>
      </c>
      <c r="F43" s="78">
        <f t="shared" si="4"/>
        <v>10805.375</v>
      </c>
      <c r="G43" s="78">
        <v>1708.75</v>
      </c>
      <c r="H43" s="78">
        <f>(D43-E43+F43+G43)*0.005</f>
        <v>494.78562500000004</v>
      </c>
      <c r="I43" s="78">
        <f>D43-E43+F43+H43+G43</f>
        <v>99451.910625000004</v>
      </c>
      <c r="M43" s="159"/>
      <c r="N43" s="159"/>
      <c r="O43" s="159"/>
      <c r="P43" s="159"/>
    </row>
    <row r="44" spans="1:237" s="160" customFormat="1">
      <c r="A44" s="90" t="s">
        <v>75</v>
      </c>
      <c r="B44" s="91" t="s">
        <v>78</v>
      </c>
      <c r="C44" s="115" t="s">
        <v>43</v>
      </c>
      <c r="D44" s="78">
        <v>87196</v>
      </c>
      <c r="E44" s="78">
        <v>1100</v>
      </c>
      <c r="F44" s="78">
        <f t="shared" si="4"/>
        <v>10762</v>
      </c>
      <c r="G44" s="78">
        <v>1708.75</v>
      </c>
      <c r="H44" s="78">
        <f t="shared" si="5"/>
        <v>492.83375000000001</v>
      </c>
      <c r="I44" s="78">
        <f t="shared" si="6"/>
        <v>99059.583750000005</v>
      </c>
      <c r="M44" s="162"/>
      <c r="N44" s="162"/>
      <c r="O44" s="162"/>
      <c r="P44" s="162"/>
    </row>
    <row r="45" spans="1:237" s="157" customFormat="1">
      <c r="A45" s="90" t="s">
        <v>79</v>
      </c>
      <c r="B45" s="91" t="s">
        <v>80</v>
      </c>
      <c r="C45" s="115" t="s">
        <v>43</v>
      </c>
      <c r="D45" s="78">
        <v>88688</v>
      </c>
      <c r="E45" s="78">
        <v>1100</v>
      </c>
      <c r="F45" s="78">
        <f t="shared" si="4"/>
        <v>10948.5</v>
      </c>
      <c r="G45" s="78">
        <v>1708.75</v>
      </c>
      <c r="H45" s="78">
        <f>(D45-E45+F45+G45)*0.005</f>
        <v>501.22624999999999</v>
      </c>
      <c r="I45" s="78">
        <f>D45-E45+F45+H45+G45</f>
        <v>100746.47625000001</v>
      </c>
      <c r="M45" s="159"/>
      <c r="N45" s="159"/>
      <c r="O45" s="159"/>
      <c r="P45" s="159"/>
    </row>
    <row r="46" spans="1:237" s="157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159"/>
      <c r="N46" s="159"/>
      <c r="O46" s="159"/>
      <c r="P46" s="159"/>
    </row>
    <row r="47" spans="1:237" s="157" customFormat="1">
      <c r="A47" s="90" t="s">
        <v>82</v>
      </c>
      <c r="B47" s="91" t="s">
        <v>83</v>
      </c>
      <c r="C47" s="115" t="s">
        <v>84</v>
      </c>
      <c r="D47" s="78">
        <v>90711</v>
      </c>
      <c r="E47" s="78">
        <v>1100</v>
      </c>
      <c r="F47" s="78">
        <f>(D47-E47)*0.125</f>
        <v>11201.375</v>
      </c>
      <c r="G47" s="78">
        <v>1708.75</v>
      </c>
      <c r="H47" s="78">
        <f t="shared" si="5"/>
        <v>512.60562500000003</v>
      </c>
      <c r="I47" s="78">
        <f t="shared" si="6"/>
        <v>103033.730625</v>
      </c>
      <c r="M47" s="159"/>
      <c r="N47" s="159"/>
      <c r="O47" s="159"/>
      <c r="P47" s="159"/>
    </row>
    <row r="48" spans="1:237" s="157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159"/>
      <c r="N48" s="159"/>
      <c r="O48" s="159"/>
      <c r="P48" s="159"/>
    </row>
    <row r="49" spans="1:16" s="160" customFormat="1">
      <c r="A49" s="90" t="s">
        <v>94</v>
      </c>
      <c r="B49" s="91" t="s">
        <v>95</v>
      </c>
      <c r="C49" s="119" t="s">
        <v>96</v>
      </c>
      <c r="D49" s="78">
        <v>87934</v>
      </c>
      <c r="E49" s="78">
        <v>1100</v>
      </c>
      <c r="F49" s="78">
        <f t="shared" ref="F49:F53" si="7">(D49-E49)*0.125</f>
        <v>10854.25</v>
      </c>
      <c r="G49" s="78">
        <v>1708.75</v>
      </c>
      <c r="H49" s="78">
        <f>(D49-E49+F49+G49)*0.005</f>
        <v>496.98500000000001</v>
      </c>
      <c r="I49" s="78">
        <f>D49-E49+F49+H49+G49</f>
        <v>99893.985000000001</v>
      </c>
      <c r="M49" s="162"/>
      <c r="N49" s="162"/>
      <c r="O49" s="162"/>
      <c r="P49" s="162"/>
    </row>
    <row r="50" spans="1:16" s="160" customFormat="1">
      <c r="A50" s="90" t="s">
        <v>94</v>
      </c>
      <c r="B50" s="91" t="s">
        <v>97</v>
      </c>
      <c r="C50" s="119" t="s">
        <v>98</v>
      </c>
      <c r="D50" s="78">
        <v>87934</v>
      </c>
      <c r="E50" s="78">
        <v>1100</v>
      </c>
      <c r="F50" s="78">
        <f t="shared" si="7"/>
        <v>10854.25</v>
      </c>
      <c r="G50" s="78">
        <v>1708.75</v>
      </c>
      <c r="H50" s="78">
        <f t="shared" ref="H50" si="8">(D50-E50+F50+G50)*0.005</f>
        <v>496.98500000000001</v>
      </c>
      <c r="I50" s="78">
        <f t="shared" ref="I50" si="9">D50-E50+F50+H50+G50</f>
        <v>99893.985000000001</v>
      </c>
      <c r="M50" s="162"/>
      <c r="N50" s="162"/>
      <c r="O50" s="162"/>
      <c r="P50" s="162"/>
    </row>
    <row r="51" spans="1:16" s="157" customFormat="1">
      <c r="A51" s="90" t="s">
        <v>99</v>
      </c>
      <c r="B51" s="91" t="s">
        <v>100</v>
      </c>
      <c r="C51" s="119" t="s">
        <v>101</v>
      </c>
      <c r="D51" s="78">
        <v>93283</v>
      </c>
      <c r="E51" s="78">
        <v>1100</v>
      </c>
      <c r="F51" s="78">
        <f t="shared" si="7"/>
        <v>11522.875</v>
      </c>
      <c r="G51" s="78">
        <v>1708.75</v>
      </c>
      <c r="H51" s="78">
        <f t="shared" si="5"/>
        <v>527.073125</v>
      </c>
      <c r="I51" s="78">
        <f t="shared" si="6"/>
        <v>105941.698125</v>
      </c>
      <c r="M51" s="159"/>
      <c r="N51" s="159"/>
      <c r="O51" s="159"/>
      <c r="P51" s="159"/>
    </row>
    <row r="52" spans="1:16" s="157" customFormat="1">
      <c r="A52" s="90" t="s">
        <v>99</v>
      </c>
      <c r="B52" s="91" t="s">
        <v>102</v>
      </c>
      <c r="C52" s="119" t="s">
        <v>101</v>
      </c>
      <c r="D52" s="78">
        <v>94635</v>
      </c>
      <c r="E52" s="78">
        <v>1100</v>
      </c>
      <c r="F52" s="78">
        <f t="shared" si="7"/>
        <v>11691.875</v>
      </c>
      <c r="G52" s="78">
        <v>1708.75</v>
      </c>
      <c r="H52" s="78">
        <f t="shared" si="5"/>
        <v>534.67812500000002</v>
      </c>
      <c r="I52" s="78">
        <f t="shared" si="6"/>
        <v>107470.30312500001</v>
      </c>
      <c r="M52" s="159"/>
      <c r="N52" s="159"/>
      <c r="O52" s="159"/>
      <c r="P52" s="159"/>
    </row>
    <row r="53" spans="1:16" s="157" customFormat="1">
      <c r="A53" s="90" t="s">
        <v>105</v>
      </c>
      <c r="B53" s="91" t="s">
        <v>106</v>
      </c>
      <c r="C53" s="119" t="s">
        <v>107</v>
      </c>
      <c r="D53" s="78">
        <v>97547</v>
      </c>
      <c r="E53" s="78">
        <v>1100</v>
      </c>
      <c r="F53" s="78">
        <f t="shared" si="7"/>
        <v>12055.875</v>
      </c>
      <c r="G53" s="78">
        <v>1708.75</v>
      </c>
      <c r="H53" s="78">
        <f>(D53-E53+F53+G53)*0.005</f>
        <v>551.05812500000002</v>
      </c>
      <c r="I53" s="78">
        <f>D53-E53+F53+H53+G53</f>
        <v>110762.683125</v>
      </c>
      <c r="M53" s="159"/>
      <c r="N53" s="159"/>
      <c r="O53" s="159"/>
      <c r="P53" s="159"/>
    </row>
    <row r="54" spans="1:16" s="157" customForma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159"/>
      <c r="N54" s="159"/>
      <c r="O54" s="159"/>
      <c r="P54" s="159"/>
    </row>
    <row r="55" spans="1:16" s="157" customFormat="1">
      <c r="A55" s="90" t="s">
        <v>108</v>
      </c>
      <c r="B55" s="91" t="s">
        <v>111</v>
      </c>
      <c r="C55" s="92" t="s">
        <v>98</v>
      </c>
      <c r="D55" s="78">
        <v>98649</v>
      </c>
      <c r="E55" s="78">
        <v>1100</v>
      </c>
      <c r="F55" s="78">
        <f t="shared" ref="F55" si="10">(D55-E55)*0.125</f>
        <v>12193.625</v>
      </c>
      <c r="G55" s="78">
        <v>1708.75</v>
      </c>
      <c r="H55" s="78">
        <f t="shared" ref="H55" si="11">(D55-E55+F55+G55)*0.005</f>
        <v>557.25687500000004</v>
      </c>
      <c r="I55" s="78">
        <f t="shared" ref="I55" si="12">D55-E55+F55+H55+G55</f>
        <v>112008.63187500001</v>
      </c>
      <c r="M55" s="159"/>
      <c r="N55" s="159"/>
      <c r="O55" s="159"/>
      <c r="P55" s="159"/>
    </row>
    <row r="56" spans="1:16" s="113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14"/>
      <c r="N56" s="114"/>
      <c r="O56" s="114"/>
      <c r="P56" s="114"/>
    </row>
    <row r="57" spans="1:16" s="157" customFormat="1">
      <c r="A57" s="90" t="s">
        <v>85</v>
      </c>
      <c r="B57" s="91" t="s">
        <v>86</v>
      </c>
      <c r="C57" s="115" t="s">
        <v>87</v>
      </c>
      <c r="D57" s="78">
        <v>93011</v>
      </c>
      <c r="E57" s="78">
        <v>1100</v>
      </c>
      <c r="F57" s="78">
        <f t="shared" ref="F57:F64" si="13">(D57-E57)*0.125</f>
        <v>11488.875</v>
      </c>
      <c r="G57" s="78">
        <v>1708.75</v>
      </c>
      <c r="H57" s="78">
        <f t="shared" si="5"/>
        <v>525.54312500000003</v>
      </c>
      <c r="I57" s="78">
        <f t="shared" si="6"/>
        <v>105634.168125</v>
      </c>
      <c r="M57" s="159"/>
      <c r="N57" s="159"/>
      <c r="O57" s="159"/>
      <c r="P57" s="159"/>
    </row>
    <row r="58" spans="1:16" s="160" customFormat="1">
      <c r="A58" s="90" t="s">
        <v>88</v>
      </c>
      <c r="B58" s="91" t="s">
        <v>89</v>
      </c>
      <c r="C58" s="115" t="s">
        <v>90</v>
      </c>
      <c r="D58" s="82">
        <v>97968</v>
      </c>
      <c r="E58" s="78">
        <v>1100</v>
      </c>
      <c r="F58" s="78">
        <f t="shared" si="13"/>
        <v>12108.5</v>
      </c>
      <c r="G58" s="78">
        <v>1708.75</v>
      </c>
      <c r="H58" s="78">
        <f t="shared" si="5"/>
        <v>553.42624999999998</v>
      </c>
      <c r="I58" s="78">
        <f t="shared" si="6"/>
        <v>111238.67625</v>
      </c>
    </row>
    <row r="59" spans="1:16" s="157" customFormat="1">
      <c r="A59" s="90" t="s">
        <v>63</v>
      </c>
      <c r="B59" s="91" t="s">
        <v>112</v>
      </c>
      <c r="C59" s="120"/>
      <c r="D59" s="78">
        <v>81325</v>
      </c>
      <c r="E59" s="78">
        <v>0</v>
      </c>
      <c r="F59" s="78">
        <f t="shared" si="13"/>
        <v>10165.625</v>
      </c>
      <c r="G59" s="78">
        <v>1708.75</v>
      </c>
      <c r="H59" s="78">
        <f t="shared" si="5"/>
        <v>465.99687499999999</v>
      </c>
      <c r="I59" s="78">
        <f t="shared" si="6"/>
        <v>93665.371874999997</v>
      </c>
      <c r="M59" s="159"/>
      <c r="N59" s="159"/>
      <c r="O59" s="159"/>
      <c r="P59" s="159"/>
    </row>
    <row r="60" spans="1:16" s="157" customFormat="1">
      <c r="A60" s="90" t="s">
        <v>63</v>
      </c>
      <c r="B60" s="91" t="s">
        <v>113</v>
      </c>
      <c r="C60" s="120"/>
      <c r="D60" s="78">
        <v>83066</v>
      </c>
      <c r="E60" s="78">
        <v>0</v>
      </c>
      <c r="F60" s="78">
        <f t="shared" si="13"/>
        <v>10383.25</v>
      </c>
      <c r="G60" s="78">
        <v>1708.75</v>
      </c>
      <c r="H60" s="78">
        <f t="shared" si="5"/>
        <v>475.79</v>
      </c>
      <c r="I60" s="78">
        <f t="shared" si="6"/>
        <v>95633.79</v>
      </c>
      <c r="M60" s="159"/>
      <c r="N60" s="159"/>
      <c r="O60" s="159"/>
      <c r="P60" s="159"/>
    </row>
    <row r="61" spans="1:16" s="157" customFormat="1">
      <c r="A61" s="90" t="s">
        <v>63</v>
      </c>
      <c r="B61" s="91" t="s">
        <v>115</v>
      </c>
      <c r="C61" s="120"/>
      <c r="D61" s="78">
        <v>85905</v>
      </c>
      <c r="E61" s="78">
        <v>0</v>
      </c>
      <c r="F61" s="78">
        <f t="shared" si="13"/>
        <v>10738.125</v>
      </c>
      <c r="G61" s="78">
        <v>1708.75</v>
      </c>
      <c r="H61" s="78">
        <f t="shared" si="5"/>
        <v>491.75937500000003</v>
      </c>
      <c r="I61" s="78">
        <f t="shared" si="6"/>
        <v>98843.634374999994</v>
      </c>
      <c r="M61" s="158"/>
      <c r="N61" s="158"/>
      <c r="O61" s="158"/>
      <c r="P61" s="158"/>
    </row>
    <row r="62" spans="1:16" s="157" customFormat="1">
      <c r="A62" s="90" t="s">
        <v>63</v>
      </c>
      <c r="B62" s="91" t="s">
        <v>114</v>
      </c>
      <c r="C62" s="120"/>
      <c r="D62" s="78">
        <v>82718</v>
      </c>
      <c r="E62" s="78">
        <v>0</v>
      </c>
      <c r="F62" s="78">
        <f t="shared" si="13"/>
        <v>10339.75</v>
      </c>
      <c r="G62" s="78">
        <v>1708.75</v>
      </c>
      <c r="H62" s="78">
        <f t="shared" si="5"/>
        <v>473.83249999999998</v>
      </c>
      <c r="I62" s="78">
        <f t="shared" si="6"/>
        <v>95240.332500000004</v>
      </c>
      <c r="M62" s="158"/>
      <c r="N62" s="158"/>
      <c r="O62" s="158"/>
      <c r="P62" s="158"/>
    </row>
    <row r="63" spans="1:16" s="157" customFormat="1">
      <c r="A63" s="90" t="s">
        <v>63</v>
      </c>
      <c r="B63" s="91" t="s">
        <v>116</v>
      </c>
      <c r="C63" s="120"/>
      <c r="D63" s="78">
        <v>83457</v>
      </c>
      <c r="E63" s="78">
        <v>0</v>
      </c>
      <c r="F63" s="78">
        <f t="shared" si="13"/>
        <v>10432.125</v>
      </c>
      <c r="G63" s="78">
        <v>1708.75</v>
      </c>
      <c r="H63" s="78">
        <f t="shared" si="5"/>
        <v>477.989375</v>
      </c>
      <c r="I63" s="78">
        <f t="shared" si="6"/>
        <v>96075.864375000005</v>
      </c>
      <c r="M63" s="158"/>
      <c r="N63" s="158"/>
      <c r="O63" s="158"/>
      <c r="P63" s="158"/>
    </row>
    <row r="64" spans="1:16" s="157" customFormat="1" ht="15.75" thickBot="1">
      <c r="A64" s="121" t="s">
        <v>63</v>
      </c>
      <c r="B64" s="122" t="s">
        <v>117</v>
      </c>
      <c r="C64" s="120"/>
      <c r="D64" s="78">
        <v>83316</v>
      </c>
      <c r="E64" s="78">
        <v>0</v>
      </c>
      <c r="F64" s="78">
        <f t="shared" si="13"/>
        <v>10414.5</v>
      </c>
      <c r="G64" s="78">
        <v>1708.75</v>
      </c>
      <c r="H64" s="78">
        <f>(D64-E64+F64+G64)*0.005</f>
        <v>477.19625000000002</v>
      </c>
      <c r="I64" s="78">
        <f>D64-E64+F64+H64+G64</f>
        <v>95916.446249999994</v>
      </c>
      <c r="M64" s="158"/>
      <c r="N64" s="158"/>
      <c r="O64" s="158"/>
      <c r="P64" s="158"/>
    </row>
    <row r="65" spans="1:16" s="157" customFormat="1" ht="15.7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159"/>
      <c r="N65" s="159"/>
      <c r="O65" s="159"/>
      <c r="P65" s="159"/>
    </row>
    <row r="66" spans="1:16" s="157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159"/>
      <c r="N66" s="159"/>
      <c r="O66" s="159"/>
      <c r="P66" s="159"/>
    </row>
    <row r="67" spans="1:16" s="157" customFormat="1" ht="15.75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159"/>
      <c r="N67" s="159"/>
      <c r="O67" s="159"/>
      <c r="P67" s="159"/>
    </row>
    <row r="68" spans="1:16" s="157" customFormat="1">
      <c r="A68" s="132" t="s">
        <v>124</v>
      </c>
      <c r="B68" s="133" t="s">
        <v>125</v>
      </c>
      <c r="C68" s="92" t="s">
        <v>68</v>
      </c>
      <c r="D68" s="82">
        <v>90481</v>
      </c>
      <c r="E68" s="78">
        <v>1100</v>
      </c>
      <c r="F68" s="78">
        <f>(D68-E68)*0.125</f>
        <v>11172.625</v>
      </c>
      <c r="G68" s="78">
        <v>1708.75</v>
      </c>
      <c r="H68" s="78">
        <f>(D68-E68+F68+G68)*0.005</f>
        <v>511.31187499999999</v>
      </c>
      <c r="I68" s="78">
        <f>D68-E68+F68+H68+G68</f>
        <v>102773.686875</v>
      </c>
      <c r="M68" s="159"/>
      <c r="N68" s="159"/>
      <c r="O68" s="159"/>
      <c r="P68" s="159"/>
    </row>
    <row r="69" spans="1:16" s="157" customFormat="1">
      <c r="A69" s="132" t="s">
        <v>124</v>
      </c>
      <c r="B69" s="133" t="s">
        <v>126</v>
      </c>
      <c r="C69" s="92" t="s">
        <v>127</v>
      </c>
      <c r="D69" s="82">
        <v>90526</v>
      </c>
      <c r="E69" s="78">
        <v>1100</v>
      </c>
      <c r="F69" s="78">
        <f t="shared" ref="F69:F78" si="14">(D69-E69)*0.125</f>
        <v>11178.25</v>
      </c>
      <c r="G69" s="78">
        <v>1708.75</v>
      </c>
      <c r="H69" s="78">
        <f t="shared" ref="H69:H78" si="15">(D69-E69+F69+G69)*0.005</f>
        <v>511.565</v>
      </c>
      <c r="I69" s="78">
        <f t="shared" ref="I69:I78" si="16">D69-E69+F69+H69+G69</f>
        <v>102824.565</v>
      </c>
      <c r="M69" s="159"/>
      <c r="N69" s="159"/>
      <c r="O69" s="159"/>
      <c r="P69" s="159"/>
    </row>
    <row r="70" spans="1:16" s="156" customFormat="1">
      <c r="A70" s="132" t="s">
        <v>124</v>
      </c>
      <c r="B70" s="133" t="s">
        <v>128</v>
      </c>
      <c r="C70" s="92" t="s">
        <v>127</v>
      </c>
      <c r="D70" s="82">
        <v>91024</v>
      </c>
      <c r="E70" s="78">
        <v>1100</v>
      </c>
      <c r="F70" s="78">
        <f t="shared" si="14"/>
        <v>11240.5</v>
      </c>
      <c r="G70" s="78">
        <v>1708.75</v>
      </c>
      <c r="H70" s="78">
        <f t="shared" si="15"/>
        <v>514.36625000000004</v>
      </c>
      <c r="I70" s="78">
        <f t="shared" si="16"/>
        <v>103387.61625000001</v>
      </c>
      <c r="J70" s="160"/>
      <c r="M70" s="166"/>
      <c r="N70" s="166"/>
      <c r="O70" s="166"/>
      <c r="P70" s="166"/>
    </row>
    <row r="71" spans="1:16" s="156" customFormat="1">
      <c r="A71" s="132" t="s">
        <v>129</v>
      </c>
      <c r="B71" s="133" t="s">
        <v>130</v>
      </c>
      <c r="C71" s="92" t="s">
        <v>131</v>
      </c>
      <c r="D71" s="82">
        <v>92169</v>
      </c>
      <c r="E71" s="78">
        <v>1100</v>
      </c>
      <c r="F71" s="78">
        <f t="shared" si="14"/>
        <v>11383.625</v>
      </c>
      <c r="G71" s="78">
        <v>1708.75</v>
      </c>
      <c r="H71" s="78">
        <f t="shared" si="15"/>
        <v>520.80687499999999</v>
      </c>
      <c r="I71" s="78">
        <f t="shared" si="16"/>
        <v>104682.18187499999</v>
      </c>
      <c r="M71" s="166"/>
      <c r="N71" s="166"/>
      <c r="O71" s="166"/>
      <c r="P71" s="166"/>
    </row>
    <row r="72" spans="1:16" s="156" customFormat="1">
      <c r="A72" s="132" t="s">
        <v>132</v>
      </c>
      <c r="B72" s="133" t="s">
        <v>133</v>
      </c>
      <c r="C72" s="92" t="s">
        <v>134</v>
      </c>
      <c r="D72" s="82">
        <v>92568</v>
      </c>
      <c r="E72" s="78">
        <v>1100</v>
      </c>
      <c r="F72" s="78">
        <f t="shared" si="14"/>
        <v>11433.5</v>
      </c>
      <c r="G72" s="78">
        <v>1708.75</v>
      </c>
      <c r="H72" s="78">
        <f>(D72-E72+F72+G72)*0.005</f>
        <v>523.05124999999998</v>
      </c>
      <c r="I72" s="78">
        <f>D72-E72+F72+H72+G72</f>
        <v>105133.30125</v>
      </c>
      <c r="M72" s="166"/>
      <c r="N72" s="166"/>
      <c r="O72" s="166"/>
      <c r="P72" s="166"/>
    </row>
    <row r="73" spans="1:16" s="141" customFormat="1">
      <c r="A73" s="132" t="s">
        <v>132</v>
      </c>
      <c r="B73" s="133" t="s">
        <v>135</v>
      </c>
      <c r="C73" s="92" t="s">
        <v>134</v>
      </c>
      <c r="D73" s="82">
        <v>94349</v>
      </c>
      <c r="E73" s="78">
        <v>1100</v>
      </c>
      <c r="F73" s="78">
        <f t="shared" si="14"/>
        <v>11656.125</v>
      </c>
      <c r="G73" s="78">
        <v>1708.75</v>
      </c>
      <c r="H73" s="78">
        <f t="shared" si="15"/>
        <v>533.06937500000004</v>
      </c>
      <c r="I73" s="78">
        <f t="shared" si="16"/>
        <v>107146.94437500001</v>
      </c>
      <c r="M73" s="153"/>
      <c r="N73" s="153"/>
      <c r="O73" s="153"/>
      <c r="P73" s="153"/>
    </row>
    <row r="74" spans="1:16" s="160" customFormat="1">
      <c r="A74" s="132" t="s">
        <v>119</v>
      </c>
      <c r="B74" s="133" t="s">
        <v>120</v>
      </c>
      <c r="C74" s="92" t="s">
        <v>121</v>
      </c>
      <c r="D74" s="82">
        <v>93768</v>
      </c>
      <c r="E74" s="78">
        <v>1100</v>
      </c>
      <c r="F74" s="78">
        <f t="shared" si="14"/>
        <v>11583.5</v>
      </c>
      <c r="G74" s="78">
        <v>1708.75</v>
      </c>
      <c r="H74" s="78">
        <f t="shared" si="15"/>
        <v>529.80124999999998</v>
      </c>
      <c r="I74" s="78">
        <f t="shared" si="16"/>
        <v>106490.05125</v>
      </c>
      <c r="J74" s="156"/>
      <c r="M74" s="162"/>
      <c r="N74" s="162"/>
      <c r="O74" s="162"/>
      <c r="P74" s="162"/>
    </row>
    <row r="75" spans="1:16" s="160" customFormat="1">
      <c r="A75" s="134" t="s">
        <v>119</v>
      </c>
      <c r="B75" s="135" t="s">
        <v>122</v>
      </c>
      <c r="C75" s="92" t="s">
        <v>123</v>
      </c>
      <c r="D75" s="82">
        <v>94066</v>
      </c>
      <c r="E75" s="78">
        <v>1100</v>
      </c>
      <c r="F75" s="78">
        <f t="shared" si="14"/>
        <v>11620.75</v>
      </c>
      <c r="G75" s="78">
        <v>1708.75</v>
      </c>
      <c r="H75" s="78">
        <f>(D75-E75+F75+G75)*0.005</f>
        <v>531.47749999999996</v>
      </c>
      <c r="I75" s="78">
        <f>D75-E75+F75+H75+G75</f>
        <v>106826.97749999999</v>
      </c>
      <c r="J75" s="156"/>
      <c r="M75" s="162"/>
      <c r="N75" s="162"/>
      <c r="O75" s="162"/>
      <c r="P75" s="162"/>
    </row>
    <row r="76" spans="1:16" s="157" customFormat="1">
      <c r="A76" s="90" t="s">
        <v>63</v>
      </c>
      <c r="B76" s="91" t="s">
        <v>136</v>
      </c>
      <c r="C76" s="120"/>
      <c r="D76" s="78">
        <v>88090</v>
      </c>
      <c r="E76" s="78">
        <v>0</v>
      </c>
      <c r="F76" s="78">
        <f t="shared" si="14"/>
        <v>11011.25</v>
      </c>
      <c r="G76" s="78">
        <v>1708.75</v>
      </c>
      <c r="H76" s="78">
        <f t="shared" si="15"/>
        <v>504.05</v>
      </c>
      <c r="I76" s="78">
        <f t="shared" si="16"/>
        <v>101314.05</v>
      </c>
      <c r="J76" s="160"/>
      <c r="M76" s="159"/>
      <c r="N76" s="159"/>
      <c r="O76" s="159"/>
      <c r="P76" s="159"/>
    </row>
    <row r="77" spans="1:16" s="157" customFormat="1">
      <c r="A77" s="90" t="s">
        <v>63</v>
      </c>
      <c r="B77" s="91" t="s">
        <v>137</v>
      </c>
      <c r="C77" s="120"/>
      <c r="D77" s="78">
        <v>85701</v>
      </c>
      <c r="E77" s="78">
        <v>0</v>
      </c>
      <c r="F77" s="78">
        <f t="shared" si="14"/>
        <v>10712.625</v>
      </c>
      <c r="G77" s="78">
        <v>1708.75</v>
      </c>
      <c r="H77" s="78">
        <f t="shared" si="15"/>
        <v>490.611875</v>
      </c>
      <c r="I77" s="78">
        <f t="shared" si="16"/>
        <v>98612.986875000002</v>
      </c>
      <c r="M77" s="159"/>
      <c r="N77" s="159"/>
      <c r="O77" s="159"/>
      <c r="P77" s="159"/>
    </row>
    <row r="78" spans="1:16" s="157" customFormat="1" ht="15.75" thickBot="1">
      <c r="A78" s="121" t="s">
        <v>63</v>
      </c>
      <c r="B78" s="122" t="s">
        <v>138</v>
      </c>
      <c r="C78" s="123"/>
      <c r="D78" s="78">
        <v>86750</v>
      </c>
      <c r="E78" s="78">
        <v>0</v>
      </c>
      <c r="F78" s="78">
        <f t="shared" si="14"/>
        <v>10843.75</v>
      </c>
      <c r="G78" s="78">
        <v>1708.75</v>
      </c>
      <c r="H78" s="78">
        <f t="shared" si="15"/>
        <v>496.51249999999999</v>
      </c>
      <c r="I78" s="78">
        <f t="shared" si="16"/>
        <v>99799.012499999997</v>
      </c>
      <c r="M78" s="159"/>
      <c r="N78" s="159"/>
      <c r="O78" s="159"/>
      <c r="P78" s="159"/>
    </row>
    <row r="79" spans="1:16" s="157" customFormat="1" ht="15.7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159"/>
      <c r="N79" s="159"/>
      <c r="O79" s="159"/>
      <c r="P79" s="159"/>
    </row>
    <row r="80" spans="1:16" s="157" customFormat="1" ht="16.5" thickBot="1">
      <c r="A80" s="468" t="s">
        <v>139</v>
      </c>
      <c r="B80" s="469"/>
      <c r="C80" s="469"/>
      <c r="D80" s="469"/>
      <c r="E80" s="470"/>
      <c r="F80" s="170"/>
      <c r="G80" s="170"/>
      <c r="H80" s="170"/>
      <c r="I80" s="170"/>
      <c r="M80" s="159"/>
      <c r="N80" s="159"/>
      <c r="O80" s="159"/>
      <c r="P80" s="159"/>
    </row>
    <row r="81" spans="1:16" s="157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170"/>
      <c r="M81" s="159"/>
      <c r="N81" s="159"/>
      <c r="O81" s="159"/>
      <c r="P81" s="159"/>
    </row>
    <row r="82" spans="1:16" s="157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159"/>
      <c r="N82" s="159"/>
      <c r="O82" s="159"/>
      <c r="P82" s="159"/>
    </row>
    <row r="83" spans="1:16" s="157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159"/>
      <c r="N83" s="159"/>
      <c r="O83" s="159"/>
      <c r="P83" s="159"/>
    </row>
    <row r="84" spans="1:16" s="157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159"/>
      <c r="N84" s="159"/>
      <c r="O84" s="159"/>
      <c r="P84" s="159"/>
    </row>
    <row r="85" spans="1:16" s="157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159"/>
      <c r="N85" s="159"/>
      <c r="O85" s="159"/>
      <c r="P85" s="159"/>
    </row>
    <row r="86" spans="1:16" s="157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157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157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157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157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157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1" bottom="0.17" header="0.3" footer="0.17"/>
  <pageSetup scale="54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5"/>
  <sheetViews>
    <sheetView showGridLines="0" workbookViewId="0">
      <selection activeCell="D12" sqref="D12:D13"/>
    </sheetView>
  </sheetViews>
  <sheetFormatPr defaultColWidth="17.5703125" defaultRowHeight="15"/>
  <cols>
    <col min="1" max="1" width="24.28515625" customWidth="1"/>
    <col min="2" max="2" width="16.7109375" style="1" customWidth="1"/>
    <col min="3" max="6" width="17.5703125" style="2"/>
    <col min="7" max="7" width="14.42578125" style="2" customWidth="1"/>
    <col min="8" max="8" width="25.140625" style="2" customWidth="1"/>
    <col min="9" max="9" width="17.5703125" style="2"/>
  </cols>
  <sheetData>
    <row r="1" spans="1:16" ht="53.25" customHeight="1">
      <c r="A1" s="463"/>
      <c r="B1" s="481" t="s">
        <v>0</v>
      </c>
      <c r="C1" s="481"/>
      <c r="D1" s="481"/>
      <c r="E1" s="481"/>
      <c r="F1" s="481"/>
      <c r="G1" s="481"/>
      <c r="H1" s="481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 ht="18">
      <c r="A4" s="463"/>
      <c r="B4" s="499" t="s">
        <v>246</v>
      </c>
      <c r="C4" s="499"/>
      <c r="D4" s="499"/>
      <c r="E4" s="499"/>
      <c r="F4" s="499"/>
      <c r="G4" s="499"/>
      <c r="H4" s="499"/>
      <c r="I4" s="463"/>
    </row>
    <row r="5" spans="1:16" ht="15.75" thickBot="1"/>
    <row r="6" spans="1:16">
      <c r="A6" s="483" t="s">
        <v>161</v>
      </c>
      <c r="B6" s="484"/>
      <c r="C6" s="484"/>
      <c r="D6" s="484"/>
      <c r="E6" s="484"/>
      <c r="F6" s="484"/>
      <c r="G6" s="484"/>
      <c r="H6" s="485"/>
      <c r="I6" s="14" t="s">
        <v>163</v>
      </c>
    </row>
    <row r="7" spans="1:16" ht="20.25" customHeight="1" thickBot="1">
      <c r="A7" s="486"/>
      <c r="B7" s="487"/>
      <c r="C7" s="487"/>
      <c r="D7" s="487"/>
      <c r="E7" s="487"/>
      <c r="F7" s="487"/>
      <c r="G7" s="487"/>
      <c r="H7" s="488"/>
      <c r="I7" s="4" t="s">
        <v>271</v>
      </c>
    </row>
    <row r="8" spans="1:16" ht="15.75" thickBot="1">
      <c r="A8" s="489" t="s">
        <v>6</v>
      </c>
      <c r="B8" s="490"/>
      <c r="C8" s="490"/>
      <c r="D8" s="490"/>
      <c r="E8" s="490"/>
      <c r="F8" s="490"/>
      <c r="G8" s="490"/>
      <c r="H8" s="490"/>
      <c r="I8" s="491"/>
    </row>
    <row r="9" spans="1:16" s="156" customFormat="1">
      <c r="A9" s="476" t="s">
        <v>7</v>
      </c>
      <c r="B9" s="476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 ht="14.25">
      <c r="A10" s="191" t="s">
        <v>15</v>
      </c>
      <c r="B10" s="192" t="s">
        <v>16</v>
      </c>
      <c r="C10" s="193" t="s">
        <v>17</v>
      </c>
      <c r="D10" s="84">
        <v>79052</v>
      </c>
      <c r="E10" s="84">
        <v>1100</v>
      </c>
      <c r="F10" s="84">
        <f t="shared" ref="F10:F18" si="0">(D10-E10)*0.125</f>
        <v>9744</v>
      </c>
      <c r="G10" s="84">
        <v>2323.89</v>
      </c>
      <c r="H10" s="84">
        <f t="shared" ref="H10:H36" si="1">(D10-E10+F10+G10)*0.005</f>
        <v>450.09944999999999</v>
      </c>
      <c r="I10" s="84">
        <f t="shared" ref="I10:I36" si="2">D10-E10+F10+H10+G10</f>
        <v>90469.989449999994</v>
      </c>
    </row>
    <row r="11" spans="1:16" s="157" customFormat="1" ht="14.25">
      <c r="A11" s="191" t="s">
        <v>15</v>
      </c>
      <c r="B11" s="192" t="s">
        <v>24</v>
      </c>
      <c r="C11" s="193" t="s">
        <v>25</v>
      </c>
      <c r="D11" s="84">
        <v>79052</v>
      </c>
      <c r="E11" s="84">
        <v>1100</v>
      </c>
      <c r="F11" s="84">
        <f t="shared" si="0"/>
        <v>9744</v>
      </c>
      <c r="G11" s="84">
        <v>2323.89</v>
      </c>
      <c r="H11" s="84">
        <f t="shared" si="1"/>
        <v>450.09944999999999</v>
      </c>
      <c r="I11" s="84">
        <f t="shared" si="2"/>
        <v>90469.989449999994</v>
      </c>
    </row>
    <row r="12" spans="1:16" s="157" customFormat="1" ht="14.25">
      <c r="A12" s="191" t="s">
        <v>15</v>
      </c>
      <c r="B12" s="192" t="s">
        <v>20</v>
      </c>
      <c r="C12" s="193" t="s">
        <v>21</v>
      </c>
      <c r="D12" s="84">
        <v>79558</v>
      </c>
      <c r="E12" s="84">
        <v>1100</v>
      </c>
      <c r="F12" s="84">
        <f t="shared" si="0"/>
        <v>9807.25</v>
      </c>
      <c r="G12" s="84">
        <v>2323.89</v>
      </c>
      <c r="H12" s="84">
        <f t="shared" si="1"/>
        <v>452.94569999999999</v>
      </c>
      <c r="I12" s="84">
        <f t="shared" si="2"/>
        <v>91042.085699999996</v>
      </c>
      <c r="M12" s="158"/>
      <c r="N12" s="159"/>
      <c r="O12" s="159"/>
      <c r="P12" s="159"/>
    </row>
    <row r="13" spans="1:16" s="157" customFormat="1" ht="14.25">
      <c r="A13" s="191" t="s">
        <v>15</v>
      </c>
      <c r="B13" s="192" t="s">
        <v>22</v>
      </c>
      <c r="C13" s="193" t="s">
        <v>23</v>
      </c>
      <c r="D13" s="84">
        <v>79555</v>
      </c>
      <c r="E13" s="84">
        <v>1100</v>
      </c>
      <c r="F13" s="84">
        <f t="shared" si="0"/>
        <v>9806.875</v>
      </c>
      <c r="G13" s="84">
        <v>2323.89</v>
      </c>
      <c r="H13" s="84">
        <f t="shared" si="1"/>
        <v>452.92882500000002</v>
      </c>
      <c r="I13" s="84">
        <f t="shared" si="2"/>
        <v>91038.693824999995</v>
      </c>
      <c r="M13" s="158"/>
      <c r="N13" s="159"/>
      <c r="O13" s="159"/>
      <c r="P13" s="159"/>
    </row>
    <row r="14" spans="1:16" s="157" customFormat="1" ht="14.25">
      <c r="A14" s="191" t="s">
        <v>15</v>
      </c>
      <c r="B14" s="192" t="s">
        <v>18</v>
      </c>
      <c r="C14" s="193" t="s">
        <v>19</v>
      </c>
      <c r="D14" s="84">
        <v>80198</v>
      </c>
      <c r="E14" s="84">
        <v>1100</v>
      </c>
      <c r="F14" s="84">
        <f t="shared" si="0"/>
        <v>9887.25</v>
      </c>
      <c r="G14" s="84">
        <v>2323.89</v>
      </c>
      <c r="H14" s="84">
        <f t="shared" si="1"/>
        <v>456.54570000000001</v>
      </c>
      <c r="I14" s="84">
        <f t="shared" si="2"/>
        <v>91765.685700000002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84">
        <v>83155</v>
      </c>
      <c r="E15" s="84">
        <v>1100</v>
      </c>
      <c r="F15" s="84">
        <f t="shared" si="0"/>
        <v>10256.875</v>
      </c>
      <c r="G15" s="84">
        <v>2323.89</v>
      </c>
      <c r="H15" s="84">
        <f t="shared" si="1"/>
        <v>473.17882500000002</v>
      </c>
      <c r="I15" s="84">
        <f t="shared" si="2"/>
        <v>95108.943824999995</v>
      </c>
      <c r="M15" s="158"/>
      <c r="N15" s="159"/>
      <c r="O15" s="159"/>
      <c r="P15" s="159"/>
    </row>
    <row r="16" spans="1:16" s="160" customFormat="1" ht="14.25">
      <c r="A16" s="191" t="s">
        <v>26</v>
      </c>
      <c r="B16" s="192" t="s">
        <v>27</v>
      </c>
      <c r="C16" s="193" t="s">
        <v>23</v>
      </c>
      <c r="D16" s="84">
        <v>81440</v>
      </c>
      <c r="E16" s="84">
        <v>1100</v>
      </c>
      <c r="F16" s="84">
        <f t="shared" si="0"/>
        <v>10042.5</v>
      </c>
      <c r="G16" s="84">
        <v>2323.89</v>
      </c>
      <c r="H16" s="84">
        <f t="shared" si="1"/>
        <v>463.53194999999999</v>
      </c>
      <c r="I16" s="84">
        <f t="shared" si="2"/>
        <v>93169.921950000004</v>
      </c>
      <c r="M16" s="161"/>
      <c r="N16" s="162"/>
      <c r="O16" s="162"/>
      <c r="P16" s="162"/>
    </row>
    <row r="17" spans="1:16" s="157" customFormat="1" ht="14.25">
      <c r="A17" s="191" t="s">
        <v>32</v>
      </c>
      <c r="B17" s="192" t="s">
        <v>33</v>
      </c>
      <c r="C17" s="193" t="s">
        <v>34</v>
      </c>
      <c r="D17" s="84">
        <v>83932</v>
      </c>
      <c r="E17" s="84">
        <v>1100</v>
      </c>
      <c r="F17" s="84">
        <f t="shared" si="0"/>
        <v>10354</v>
      </c>
      <c r="G17" s="84">
        <v>2323.89</v>
      </c>
      <c r="H17" s="84">
        <f t="shared" si="1"/>
        <v>477.54944999999998</v>
      </c>
      <c r="I17" s="84">
        <f t="shared" si="2"/>
        <v>95987.439450000005</v>
      </c>
      <c r="M17" s="159"/>
      <c r="N17" s="159"/>
      <c r="O17" s="159"/>
      <c r="P17" s="159"/>
    </row>
    <row r="18" spans="1:16" s="157" customFormat="1" ht="14.25">
      <c r="A18" s="191" t="s">
        <v>35</v>
      </c>
      <c r="B18" s="192" t="s">
        <v>36</v>
      </c>
      <c r="C18" s="193" t="s">
        <v>37</v>
      </c>
      <c r="D18" s="84">
        <v>83932</v>
      </c>
      <c r="E18" s="84">
        <v>1100</v>
      </c>
      <c r="F18" s="84">
        <f t="shared" si="0"/>
        <v>10354</v>
      </c>
      <c r="G18" s="84">
        <v>2323.89</v>
      </c>
      <c r="H18" s="84">
        <f>(D18-E18+F18+G18)*0.005</f>
        <v>477.54944999999998</v>
      </c>
      <c r="I18" s="84">
        <f t="shared" ref="I18" si="3">D18-E18+F18+H18+G18</f>
        <v>95987.439450000005</v>
      </c>
      <c r="M18" s="159"/>
      <c r="N18" s="159"/>
      <c r="O18" s="159"/>
      <c r="P18" s="159"/>
    </row>
    <row r="19" spans="1:16" s="157" customFormat="1" ht="14.25">
      <c r="A19" s="191" t="s">
        <v>35</v>
      </c>
      <c r="B19" s="192" t="s">
        <v>38</v>
      </c>
      <c r="C19" s="193" t="s">
        <v>39</v>
      </c>
      <c r="D19" s="84">
        <v>83932</v>
      </c>
      <c r="E19" s="84">
        <v>1100</v>
      </c>
      <c r="F19" s="84">
        <f t="shared" ref="F19:F33" si="4">(D19-E19)*0.125</f>
        <v>10354</v>
      </c>
      <c r="G19" s="84">
        <v>2323.89</v>
      </c>
      <c r="H19" s="84">
        <f t="shared" si="1"/>
        <v>477.54944999999998</v>
      </c>
      <c r="I19" s="84">
        <f t="shared" si="2"/>
        <v>95987.439450000005</v>
      </c>
      <c r="M19" s="159"/>
      <c r="N19" s="159"/>
      <c r="O19" s="159"/>
      <c r="P19" s="159"/>
    </row>
    <row r="20" spans="1:16" s="157" customFormat="1" ht="14.25">
      <c r="A20" s="191" t="s">
        <v>28</v>
      </c>
      <c r="B20" s="192" t="s">
        <v>29</v>
      </c>
      <c r="C20" s="193" t="s">
        <v>19</v>
      </c>
      <c r="D20" s="84">
        <v>84029</v>
      </c>
      <c r="E20" s="84">
        <v>1100</v>
      </c>
      <c r="F20" s="84">
        <f t="shared" si="4"/>
        <v>10366.125</v>
      </c>
      <c r="G20" s="84">
        <v>2323.89</v>
      </c>
      <c r="H20" s="84">
        <f t="shared" si="1"/>
        <v>478.09507500000001</v>
      </c>
      <c r="I20" s="84">
        <f t="shared" si="2"/>
        <v>96097.110075000004</v>
      </c>
      <c r="M20" s="159"/>
      <c r="N20" s="159"/>
      <c r="O20" s="159"/>
      <c r="P20" s="159"/>
    </row>
    <row r="21" spans="1:16" s="157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159"/>
      <c r="N21" s="159"/>
      <c r="O21" s="159"/>
      <c r="P21" s="159"/>
    </row>
    <row r="22" spans="1:16" s="157" customFormat="1" ht="14.25">
      <c r="A22" s="194" t="s">
        <v>59</v>
      </c>
      <c r="B22" s="192" t="s">
        <v>60</v>
      </c>
      <c r="C22" s="193" t="s">
        <v>19</v>
      </c>
      <c r="D22" s="84">
        <v>88903</v>
      </c>
      <c r="E22" s="84">
        <v>1100</v>
      </c>
      <c r="F22" s="84">
        <f t="shared" si="4"/>
        <v>10975.375</v>
      </c>
      <c r="G22" s="84">
        <v>2323.89</v>
      </c>
      <c r="H22" s="84">
        <f t="shared" si="1"/>
        <v>505.511325</v>
      </c>
      <c r="I22" s="84">
        <f t="shared" si="2"/>
        <v>101607.776325</v>
      </c>
      <c r="M22" s="158"/>
      <c r="N22" s="159"/>
      <c r="O22" s="159"/>
      <c r="P22" s="159"/>
    </row>
    <row r="23" spans="1:16" s="157" customFormat="1" ht="14.25">
      <c r="A23" s="194" t="s">
        <v>40</v>
      </c>
      <c r="B23" s="192" t="s">
        <v>41</v>
      </c>
      <c r="C23" s="193" t="s">
        <v>23</v>
      </c>
      <c r="D23" s="84">
        <v>85421</v>
      </c>
      <c r="E23" s="84">
        <v>1100</v>
      </c>
      <c r="F23" s="84">
        <f t="shared" si="4"/>
        <v>10540.125</v>
      </c>
      <c r="G23" s="84">
        <v>2323.89</v>
      </c>
      <c r="H23" s="84">
        <f t="shared" si="1"/>
        <v>485.92507499999999</v>
      </c>
      <c r="I23" s="84">
        <f t="shared" si="2"/>
        <v>97670.940075000006</v>
      </c>
      <c r="M23" s="158"/>
      <c r="N23" s="159"/>
      <c r="O23" s="159"/>
      <c r="P23" s="159"/>
    </row>
    <row r="24" spans="1:16" s="157" customFormat="1" ht="14.25">
      <c r="A24" s="194" t="s">
        <v>40</v>
      </c>
      <c r="B24" s="192" t="s">
        <v>42</v>
      </c>
      <c r="C24" s="193" t="s">
        <v>43</v>
      </c>
      <c r="D24" s="84">
        <v>89949</v>
      </c>
      <c r="E24" s="84">
        <v>1100</v>
      </c>
      <c r="F24" s="84">
        <f t="shared" si="4"/>
        <v>11106.125</v>
      </c>
      <c r="G24" s="84">
        <v>2323.89</v>
      </c>
      <c r="H24" s="84">
        <f t="shared" si="1"/>
        <v>511.39507500000002</v>
      </c>
      <c r="I24" s="84">
        <f t="shared" si="2"/>
        <v>102790.41007499999</v>
      </c>
      <c r="M24" s="158"/>
      <c r="N24" s="159"/>
      <c r="O24" s="159"/>
      <c r="P24" s="159"/>
    </row>
    <row r="25" spans="1:16" s="157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158"/>
      <c r="N25" s="159"/>
      <c r="O25" s="159"/>
      <c r="P25" s="159"/>
    </row>
    <row r="26" spans="1:16" s="157" customFormat="1" ht="14.25">
      <c r="A26" s="194" t="s">
        <v>40</v>
      </c>
      <c r="B26" s="192" t="s">
        <v>44</v>
      </c>
      <c r="C26" s="193" t="s">
        <v>45</v>
      </c>
      <c r="D26" s="84">
        <v>85538</v>
      </c>
      <c r="E26" s="84">
        <v>1100</v>
      </c>
      <c r="F26" s="84">
        <f t="shared" si="4"/>
        <v>10554.75</v>
      </c>
      <c r="G26" s="84">
        <v>2323.89</v>
      </c>
      <c r="H26" s="84">
        <f t="shared" si="1"/>
        <v>486.58320000000003</v>
      </c>
      <c r="I26" s="84">
        <f t="shared" si="2"/>
        <v>97803.223199999993</v>
      </c>
      <c r="M26" s="158"/>
      <c r="N26" s="159"/>
      <c r="O26" s="159"/>
      <c r="P26" s="159"/>
    </row>
    <row r="27" spans="1:16" s="157" customFormat="1" ht="14.25">
      <c r="A27" s="194" t="s">
        <v>40</v>
      </c>
      <c r="B27" s="192" t="s">
        <v>46</v>
      </c>
      <c r="C27" s="193" t="s">
        <v>45</v>
      </c>
      <c r="D27" s="84">
        <v>85916</v>
      </c>
      <c r="E27" s="84">
        <v>1100</v>
      </c>
      <c r="F27" s="84">
        <f t="shared" si="4"/>
        <v>10602</v>
      </c>
      <c r="G27" s="84">
        <v>2323.89</v>
      </c>
      <c r="H27" s="84">
        <f t="shared" si="1"/>
        <v>488.70945</v>
      </c>
      <c r="I27" s="84">
        <f t="shared" si="2"/>
        <v>98230.599449999994</v>
      </c>
      <c r="M27" s="158"/>
      <c r="N27" s="159"/>
      <c r="O27" s="159"/>
      <c r="P27" s="159"/>
    </row>
    <row r="28" spans="1:16" s="157" customFormat="1" ht="14.25">
      <c r="A28" s="194" t="s">
        <v>40</v>
      </c>
      <c r="B28" s="416" t="s">
        <v>47</v>
      </c>
      <c r="C28" s="193" t="s">
        <v>234</v>
      </c>
      <c r="D28" s="84">
        <v>87212</v>
      </c>
      <c r="E28" s="84">
        <v>1100</v>
      </c>
      <c r="F28" s="84">
        <f>(D28-E28)*0.125</f>
        <v>10764</v>
      </c>
      <c r="G28" s="84">
        <v>2323.89</v>
      </c>
      <c r="H28" s="84">
        <f t="shared" si="1"/>
        <v>495.99945000000002</v>
      </c>
      <c r="I28" s="84">
        <f t="shared" si="2"/>
        <v>99695.889450000002</v>
      </c>
      <c r="M28" s="158"/>
      <c r="N28" s="159"/>
      <c r="O28" s="159"/>
      <c r="P28" s="159"/>
    </row>
    <row r="29" spans="1:16" s="157" customFormat="1" ht="14.25">
      <c r="A29" s="194" t="s">
        <v>40</v>
      </c>
      <c r="B29" s="192" t="s">
        <v>49</v>
      </c>
      <c r="C29" s="193" t="s">
        <v>234</v>
      </c>
      <c r="D29" s="84">
        <v>85899</v>
      </c>
      <c r="E29" s="84">
        <v>1100</v>
      </c>
      <c r="F29" s="84">
        <f>(D29-E29)*0.125</f>
        <v>10599.875</v>
      </c>
      <c r="G29" s="84">
        <v>2323.89</v>
      </c>
      <c r="H29" s="84">
        <f t="shared" si="1"/>
        <v>488.61382500000002</v>
      </c>
      <c r="I29" s="84">
        <f t="shared" si="2"/>
        <v>98211.378824999993</v>
      </c>
      <c r="M29" s="158"/>
      <c r="N29" s="159"/>
      <c r="O29" s="159"/>
      <c r="P29" s="159"/>
    </row>
    <row r="30" spans="1:16" s="157" customFormat="1" ht="14.25">
      <c r="A30" s="194" t="s">
        <v>40</v>
      </c>
      <c r="B30" s="192" t="s">
        <v>50</v>
      </c>
      <c r="C30" s="193" t="s">
        <v>51</v>
      </c>
      <c r="D30" s="84">
        <v>87408</v>
      </c>
      <c r="E30" s="84">
        <v>1100</v>
      </c>
      <c r="F30" s="84">
        <f>(D30-E30)*0.125</f>
        <v>10788.5</v>
      </c>
      <c r="G30" s="84">
        <v>2323.89</v>
      </c>
      <c r="H30" s="84">
        <f t="shared" si="1"/>
        <v>497.10194999999999</v>
      </c>
      <c r="I30" s="84">
        <f t="shared" si="2"/>
        <v>99917.491949999996</v>
      </c>
      <c r="M30" s="158"/>
      <c r="N30" s="159"/>
      <c r="O30" s="159"/>
      <c r="P30" s="159"/>
    </row>
    <row r="31" spans="1:16" s="157" customFormat="1" ht="14.25">
      <c r="A31" s="194" t="s">
        <v>40</v>
      </c>
      <c r="B31" s="192" t="s">
        <v>52</v>
      </c>
      <c r="C31" s="193" t="s">
        <v>53</v>
      </c>
      <c r="D31" s="84">
        <v>86413</v>
      </c>
      <c r="E31" s="84">
        <v>1100</v>
      </c>
      <c r="F31" s="84">
        <f>(D31-E31)*0.125</f>
        <v>10664.125</v>
      </c>
      <c r="G31" s="84">
        <v>2323.89</v>
      </c>
      <c r="H31" s="84">
        <f t="shared" si="1"/>
        <v>491.50507500000003</v>
      </c>
      <c r="I31" s="84">
        <f t="shared" si="2"/>
        <v>98792.520074999993</v>
      </c>
      <c r="M31" s="158"/>
      <c r="N31" s="159"/>
      <c r="O31" s="159"/>
      <c r="P31" s="159"/>
    </row>
    <row r="32" spans="1:16" s="157" customFormat="1" ht="14.25">
      <c r="A32" s="194" t="s">
        <v>40</v>
      </c>
      <c r="B32" s="192" t="s">
        <v>54</v>
      </c>
      <c r="C32" s="193" t="s">
        <v>43</v>
      </c>
      <c r="D32" s="84">
        <v>85899</v>
      </c>
      <c r="E32" s="84">
        <v>1100</v>
      </c>
      <c r="F32" s="84">
        <f>(D32-E32)*0.125</f>
        <v>10599.875</v>
      </c>
      <c r="G32" s="84">
        <v>2323.89</v>
      </c>
      <c r="H32" s="84">
        <f t="shared" si="1"/>
        <v>488.61382500000002</v>
      </c>
      <c r="I32" s="84">
        <f t="shared" si="2"/>
        <v>98211.378824999993</v>
      </c>
      <c r="M32" s="158"/>
      <c r="N32" s="159"/>
      <c r="O32" s="159"/>
      <c r="P32" s="159"/>
    </row>
    <row r="33" spans="1:237" s="160" customFormat="1" ht="14.25">
      <c r="A33" s="194" t="s">
        <v>40</v>
      </c>
      <c r="B33" s="192" t="s">
        <v>55</v>
      </c>
      <c r="C33" s="193" t="s">
        <v>56</v>
      </c>
      <c r="D33" s="84">
        <v>86914</v>
      </c>
      <c r="E33" s="84">
        <v>1100</v>
      </c>
      <c r="F33" s="84">
        <f t="shared" si="4"/>
        <v>10726.75</v>
      </c>
      <c r="G33" s="84">
        <v>2323.89</v>
      </c>
      <c r="H33" s="84">
        <f t="shared" si="1"/>
        <v>494.32319999999999</v>
      </c>
      <c r="I33" s="84">
        <f t="shared" si="2"/>
        <v>99358.963199999998</v>
      </c>
      <c r="M33" s="161"/>
      <c r="N33" s="162"/>
      <c r="O33" s="162"/>
      <c r="P33" s="162"/>
    </row>
    <row r="34" spans="1:237" s="157" customFormat="1" ht="14.25">
      <c r="A34" s="194" t="s">
        <v>40</v>
      </c>
      <c r="B34" s="192" t="s">
        <v>57</v>
      </c>
      <c r="C34" s="193" t="s">
        <v>58</v>
      </c>
      <c r="D34" s="84">
        <v>86914</v>
      </c>
      <c r="E34" s="84">
        <v>1100</v>
      </c>
      <c r="F34" s="84">
        <f t="shared" ref="F34" si="5">(D34-E34)*0.125</f>
        <v>10726.75</v>
      </c>
      <c r="G34" s="84">
        <v>2323.89</v>
      </c>
      <c r="H34" s="84">
        <f t="shared" ref="H34" si="6">(D34-E34+F34+G34)*0.005</f>
        <v>494.32319999999999</v>
      </c>
      <c r="I34" s="84">
        <f t="shared" ref="I34" si="7">D34-E34+F34+H34+G34</f>
        <v>99358.963199999998</v>
      </c>
      <c r="M34" s="158"/>
      <c r="N34" s="159"/>
      <c r="O34" s="159"/>
      <c r="P34" s="159"/>
    </row>
    <row r="35" spans="1:237" s="157" customFormat="1" ht="14.25">
      <c r="A35" s="191" t="s">
        <v>63</v>
      </c>
      <c r="B35" s="192" t="s">
        <v>64</v>
      </c>
      <c r="C35" s="193"/>
      <c r="D35" s="84">
        <v>73778</v>
      </c>
      <c r="E35" s="84">
        <v>1100</v>
      </c>
      <c r="F35" s="84">
        <f>(D35-E35)*0.125</f>
        <v>9084.75</v>
      </c>
      <c r="G35" s="84">
        <v>2323.89</v>
      </c>
      <c r="H35" s="84">
        <f t="shared" si="1"/>
        <v>420.4332</v>
      </c>
      <c r="I35" s="84">
        <f t="shared" si="2"/>
        <v>84507.073199999999</v>
      </c>
      <c r="M35" s="159"/>
      <c r="N35" s="159"/>
      <c r="O35" s="159"/>
      <c r="P35" s="159"/>
    </row>
    <row r="36" spans="1:237" s="157" customFormat="1" ht="14.25">
      <c r="A36" s="191" t="s">
        <v>63</v>
      </c>
      <c r="B36" s="192" t="s">
        <v>65</v>
      </c>
      <c r="C36" s="193"/>
      <c r="D36" s="84">
        <v>73778</v>
      </c>
      <c r="E36" s="84">
        <v>1100</v>
      </c>
      <c r="F36" s="84">
        <f>(D36-E36)*0.125</f>
        <v>9084.75</v>
      </c>
      <c r="G36" s="84">
        <v>2323.89</v>
      </c>
      <c r="H36" s="84">
        <f t="shared" si="1"/>
        <v>420.4332</v>
      </c>
      <c r="I36" s="84">
        <f t="shared" si="2"/>
        <v>84507.073199999999</v>
      </c>
      <c r="M36" s="159"/>
      <c r="N36" s="159"/>
      <c r="O36" s="159"/>
      <c r="P36" s="159"/>
    </row>
    <row r="37" spans="1:237" s="159" customFormat="1" thickBot="1">
      <c r="A37" s="195"/>
      <c r="B37" s="196"/>
      <c r="C37" s="197"/>
      <c r="D37" s="198"/>
      <c r="E37" s="198"/>
      <c r="F37" s="198"/>
      <c r="G37" s="84"/>
      <c r="H37" s="198"/>
      <c r="I37" s="198"/>
      <c r="IC37" s="157"/>
    </row>
    <row r="38" spans="1:237" s="157" customFormat="1">
      <c r="A38" s="492" t="s">
        <v>66</v>
      </c>
      <c r="B38" s="493"/>
      <c r="C38" s="493"/>
      <c r="D38" s="493"/>
      <c r="E38" s="493"/>
      <c r="F38" s="493"/>
      <c r="G38" s="493"/>
      <c r="H38" s="493"/>
      <c r="I38" s="494"/>
      <c r="M38" s="159"/>
      <c r="N38" s="159"/>
      <c r="O38" s="159"/>
      <c r="P38" s="159"/>
    </row>
    <row r="39" spans="1:237" s="113" customFormat="1">
      <c r="A39" s="495" t="s">
        <v>7</v>
      </c>
      <c r="B39" s="495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14"/>
      <c r="N39" s="114"/>
      <c r="O39" s="114"/>
      <c r="P39" s="114"/>
    </row>
    <row r="40" spans="1:237" s="156" customFormat="1" ht="14.25">
      <c r="A40" s="191" t="s">
        <v>26</v>
      </c>
      <c r="B40" s="192" t="s">
        <v>67</v>
      </c>
      <c r="C40" s="200" t="s">
        <v>68</v>
      </c>
      <c r="D40" s="84">
        <v>86274</v>
      </c>
      <c r="E40" s="84">
        <v>1100</v>
      </c>
      <c r="F40" s="84">
        <f t="shared" ref="F40:F45" si="8">(D40-E40)*0.125</f>
        <v>10646.75</v>
      </c>
      <c r="G40" s="84">
        <v>2323.89</v>
      </c>
      <c r="H40" s="84">
        <f t="shared" ref="H40:H63" si="9">(D40-E40+F40+G40)*0.005</f>
        <v>490.72320000000002</v>
      </c>
      <c r="I40" s="84">
        <f t="shared" ref="I40:I63" si="10">D40-E40+F40+H40+G40</f>
        <v>98635.363199999993</v>
      </c>
      <c r="M40" s="166"/>
      <c r="N40" s="166"/>
      <c r="O40" s="166"/>
      <c r="P40" s="166"/>
    </row>
    <row r="41" spans="1:237" s="156" customFormat="1" ht="14.25">
      <c r="A41" s="191" t="s">
        <v>69</v>
      </c>
      <c r="B41" s="192" t="s">
        <v>70</v>
      </c>
      <c r="C41" s="200" t="s">
        <v>71</v>
      </c>
      <c r="D41" s="84">
        <v>86720</v>
      </c>
      <c r="E41" s="84">
        <v>1100</v>
      </c>
      <c r="F41" s="84">
        <f t="shared" si="8"/>
        <v>10702.5</v>
      </c>
      <c r="G41" s="84">
        <v>2323.89</v>
      </c>
      <c r="H41" s="84">
        <f>(D41-E41+F41+G41)*0.005</f>
        <v>493.23194999999998</v>
      </c>
      <c r="I41" s="84">
        <f>D41-E41+F41+H41+G41</f>
        <v>99139.621950000001</v>
      </c>
      <c r="M41" s="166"/>
      <c r="N41" s="166"/>
      <c r="O41" s="166"/>
      <c r="P41" s="166"/>
    </row>
    <row r="42" spans="1:237" s="156" customFormat="1" ht="14.25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166"/>
      <c r="N42" s="166"/>
      <c r="O42" s="166"/>
      <c r="P42" s="166"/>
    </row>
    <row r="43" spans="1:237" s="157" customFormat="1" ht="14.25">
      <c r="A43" s="191" t="s">
        <v>75</v>
      </c>
      <c r="B43" s="192" t="s">
        <v>76</v>
      </c>
      <c r="C43" s="200" t="s">
        <v>77</v>
      </c>
      <c r="D43" s="84">
        <v>86721</v>
      </c>
      <c r="E43" s="84">
        <v>1100</v>
      </c>
      <c r="F43" s="84">
        <f t="shared" si="8"/>
        <v>10702.625</v>
      </c>
      <c r="G43" s="84">
        <v>2323.89</v>
      </c>
      <c r="H43" s="84">
        <f>(D43-E43+F43+G43)*0.005</f>
        <v>493.23757499999999</v>
      </c>
      <c r="I43" s="84">
        <f>D43-E43+F43+H43+G43</f>
        <v>99140.752575000006</v>
      </c>
      <c r="M43" s="159"/>
      <c r="N43" s="159"/>
      <c r="O43" s="159"/>
      <c r="P43" s="159"/>
    </row>
    <row r="44" spans="1:237" s="160" customFormat="1" ht="14.25">
      <c r="A44" s="191" t="s">
        <v>75</v>
      </c>
      <c r="B44" s="192" t="s">
        <v>78</v>
      </c>
      <c r="C44" s="200" t="s">
        <v>43</v>
      </c>
      <c r="D44" s="84">
        <v>86224</v>
      </c>
      <c r="E44" s="84">
        <v>1100</v>
      </c>
      <c r="F44" s="84">
        <f t="shared" si="8"/>
        <v>10640.5</v>
      </c>
      <c r="G44" s="84">
        <v>2323.89</v>
      </c>
      <c r="H44" s="84">
        <f t="shared" si="9"/>
        <v>490.44195000000002</v>
      </c>
      <c r="I44" s="84">
        <f t="shared" si="10"/>
        <v>98578.831949999993</v>
      </c>
      <c r="M44" s="162"/>
      <c r="N44" s="162"/>
      <c r="O44" s="162"/>
      <c r="P44" s="162"/>
    </row>
    <row r="45" spans="1:237" s="157" customFormat="1" ht="14.25">
      <c r="A45" s="191" t="s">
        <v>79</v>
      </c>
      <c r="B45" s="192" t="s">
        <v>80</v>
      </c>
      <c r="C45" s="200" t="s">
        <v>43</v>
      </c>
      <c r="D45" s="84">
        <v>87716</v>
      </c>
      <c r="E45" s="84">
        <v>1100</v>
      </c>
      <c r="F45" s="84">
        <f t="shared" si="8"/>
        <v>10827</v>
      </c>
      <c r="G45" s="84">
        <v>2323.89</v>
      </c>
      <c r="H45" s="84">
        <f>(D45-E45+F45+G45)*0.005</f>
        <v>498.83445</v>
      </c>
      <c r="I45" s="84">
        <f>D45-E45+F45+H45+G45</f>
        <v>100265.72444999999</v>
      </c>
      <c r="M45" s="159"/>
      <c r="N45" s="159"/>
      <c r="O45" s="159"/>
      <c r="P45" s="159"/>
    </row>
    <row r="46" spans="1:237" s="157" customFormat="1" ht="14.25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159"/>
      <c r="N46" s="159"/>
      <c r="O46" s="159"/>
      <c r="P46" s="159"/>
    </row>
    <row r="47" spans="1:237" s="157" customFormat="1" ht="14.25">
      <c r="A47" s="191" t="s">
        <v>82</v>
      </c>
      <c r="B47" s="192" t="s">
        <v>83</v>
      </c>
      <c r="C47" s="200" t="s">
        <v>84</v>
      </c>
      <c r="D47" s="84">
        <v>89289</v>
      </c>
      <c r="E47" s="84">
        <v>1100</v>
      </c>
      <c r="F47" s="84">
        <f>(D47-E47)*0.125</f>
        <v>11023.625</v>
      </c>
      <c r="G47" s="84">
        <v>2323.89</v>
      </c>
      <c r="H47" s="84">
        <f t="shared" si="9"/>
        <v>507.68257499999999</v>
      </c>
      <c r="I47" s="84">
        <f t="shared" si="10"/>
        <v>102044.197575</v>
      </c>
      <c r="M47" s="159"/>
      <c r="N47" s="159"/>
      <c r="O47" s="159"/>
      <c r="P47" s="159"/>
    </row>
    <row r="48" spans="1:237" s="157" customFormat="1" ht="14.25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159"/>
      <c r="N48" s="159"/>
      <c r="O48" s="159"/>
      <c r="P48" s="159"/>
    </row>
    <row r="49" spans="1:16" s="160" customFormat="1" ht="14.25">
      <c r="A49" s="191" t="s">
        <v>94</v>
      </c>
      <c r="B49" s="192" t="s">
        <v>95</v>
      </c>
      <c r="C49" s="202" t="s">
        <v>96</v>
      </c>
      <c r="D49" s="84">
        <v>87212</v>
      </c>
      <c r="E49" s="84">
        <v>1100</v>
      </c>
      <c r="F49" s="84">
        <f t="shared" ref="F49:F53" si="11">(D49-E49)*0.125</f>
        <v>10764</v>
      </c>
      <c r="G49" s="84">
        <v>2323.89</v>
      </c>
      <c r="H49" s="84">
        <f>(D49-E49+F49+G49)*0.005</f>
        <v>495.99945000000002</v>
      </c>
      <c r="I49" s="84">
        <f>D49-E49+F49+H49+G49</f>
        <v>99695.889450000002</v>
      </c>
      <c r="M49" s="162"/>
      <c r="N49" s="162"/>
      <c r="O49" s="162"/>
      <c r="P49" s="162"/>
    </row>
    <row r="50" spans="1:16" s="160" customFormat="1" ht="14.25">
      <c r="A50" s="191" t="s">
        <v>94</v>
      </c>
      <c r="B50" s="192" t="s">
        <v>97</v>
      </c>
      <c r="C50" s="202" t="s">
        <v>98</v>
      </c>
      <c r="D50" s="84">
        <v>87212</v>
      </c>
      <c r="E50" s="84">
        <v>1100</v>
      </c>
      <c r="F50" s="84">
        <f t="shared" si="11"/>
        <v>10764</v>
      </c>
      <c r="G50" s="84">
        <v>2323.89</v>
      </c>
      <c r="H50" s="84">
        <f t="shared" ref="H50" si="12">(D50-E50+F50+G50)*0.005</f>
        <v>495.99945000000002</v>
      </c>
      <c r="I50" s="84">
        <f t="shared" ref="I50" si="13">D50-E50+F50+H50+G50</f>
        <v>99695.889450000002</v>
      </c>
      <c r="M50" s="162"/>
      <c r="N50" s="162"/>
      <c r="O50" s="162"/>
      <c r="P50" s="162"/>
    </row>
    <row r="51" spans="1:16" s="157" customFormat="1" ht="14.25">
      <c r="A51" s="191" t="s">
        <v>99</v>
      </c>
      <c r="B51" s="192" t="s">
        <v>100</v>
      </c>
      <c r="C51" s="202" t="s">
        <v>101</v>
      </c>
      <c r="D51" s="84">
        <v>92761</v>
      </c>
      <c r="E51" s="84">
        <v>1100</v>
      </c>
      <c r="F51" s="84">
        <f t="shared" si="11"/>
        <v>11457.625</v>
      </c>
      <c r="G51" s="84">
        <v>2323.89</v>
      </c>
      <c r="H51" s="84">
        <f t="shared" si="9"/>
        <v>527.21257500000002</v>
      </c>
      <c r="I51" s="84">
        <f t="shared" si="10"/>
        <v>105969.727575</v>
      </c>
      <c r="M51" s="159"/>
      <c r="N51" s="159"/>
      <c r="O51" s="159"/>
      <c r="P51" s="159"/>
    </row>
    <row r="52" spans="1:16" s="157" customFormat="1" ht="14.25">
      <c r="A52" s="191" t="s">
        <v>99</v>
      </c>
      <c r="B52" s="192" t="s">
        <v>102</v>
      </c>
      <c r="C52" s="202" t="s">
        <v>101</v>
      </c>
      <c r="D52" s="84">
        <v>93863</v>
      </c>
      <c r="E52" s="84">
        <v>1100</v>
      </c>
      <c r="F52" s="84">
        <f t="shared" si="11"/>
        <v>11595.375</v>
      </c>
      <c r="G52" s="84">
        <v>2323.89</v>
      </c>
      <c r="H52" s="84">
        <f t="shared" si="9"/>
        <v>533.41132500000003</v>
      </c>
      <c r="I52" s="84">
        <f t="shared" si="10"/>
        <v>107215.67632499999</v>
      </c>
      <c r="M52" s="159"/>
      <c r="N52" s="159"/>
      <c r="O52" s="159"/>
      <c r="P52" s="159"/>
    </row>
    <row r="53" spans="1:16" s="157" customFormat="1" ht="14.25">
      <c r="A53" s="191" t="s">
        <v>105</v>
      </c>
      <c r="B53" s="192" t="s">
        <v>106</v>
      </c>
      <c r="C53" s="202" t="s">
        <v>107</v>
      </c>
      <c r="D53" s="84">
        <v>96175</v>
      </c>
      <c r="E53" s="84">
        <v>1100</v>
      </c>
      <c r="F53" s="84">
        <f t="shared" si="11"/>
        <v>11884.375</v>
      </c>
      <c r="G53" s="84">
        <v>2323.89</v>
      </c>
      <c r="H53" s="84">
        <f>(D53-E53+F53+G53)*0.005</f>
        <v>546.41632500000003</v>
      </c>
      <c r="I53" s="84">
        <f>D53-E53+F53+H53+G53</f>
        <v>109829.681325</v>
      </c>
      <c r="M53" s="159"/>
      <c r="N53" s="159"/>
      <c r="O53" s="159"/>
      <c r="P53" s="159"/>
    </row>
    <row r="54" spans="1:16" s="157" customFormat="1" ht="14.25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159"/>
      <c r="N54" s="159"/>
      <c r="O54" s="159"/>
      <c r="P54" s="159"/>
    </row>
    <row r="55" spans="1:16" s="157" customFormat="1" ht="14.25">
      <c r="A55" s="191" t="s">
        <v>108</v>
      </c>
      <c r="B55" s="192" t="s">
        <v>111</v>
      </c>
      <c r="C55" s="193" t="s">
        <v>98</v>
      </c>
      <c r="D55" s="84">
        <v>96777</v>
      </c>
      <c r="E55" s="84">
        <v>1100</v>
      </c>
      <c r="F55" s="84">
        <f t="shared" ref="F55" si="14">(D55-E55)*0.125</f>
        <v>11959.625</v>
      </c>
      <c r="G55" s="84">
        <v>2323.89</v>
      </c>
      <c r="H55" s="84">
        <f t="shared" ref="H55" si="15">(D55-E55+F55+G55)*0.005</f>
        <v>549.80257500000005</v>
      </c>
      <c r="I55" s="84">
        <f t="shared" ref="I55" si="16">D55-E55+F55+H55+G55</f>
        <v>110510.31757499999</v>
      </c>
      <c r="M55" s="159"/>
      <c r="N55" s="159"/>
      <c r="O55" s="159"/>
      <c r="P55" s="159"/>
    </row>
    <row r="56" spans="1:16" s="113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14"/>
      <c r="N56" s="114"/>
      <c r="O56" s="114"/>
      <c r="P56" s="114"/>
    </row>
    <row r="57" spans="1:16" s="157" customFormat="1" ht="14.25">
      <c r="A57" s="191" t="s">
        <v>85</v>
      </c>
      <c r="B57" s="192" t="s">
        <v>86</v>
      </c>
      <c r="C57" s="200" t="s">
        <v>87</v>
      </c>
      <c r="D57" s="84">
        <v>91239</v>
      </c>
      <c r="E57" s="84">
        <v>1100</v>
      </c>
      <c r="F57" s="84">
        <f t="shared" ref="F57:F64" si="17">(D57-E57)*0.125</f>
        <v>11267.375</v>
      </c>
      <c r="G57" s="84">
        <v>2323.89</v>
      </c>
      <c r="H57" s="84">
        <f t="shared" si="9"/>
        <v>518.65132500000004</v>
      </c>
      <c r="I57" s="84">
        <f t="shared" si="10"/>
        <v>104248.916325</v>
      </c>
      <c r="M57" s="159"/>
      <c r="N57" s="159"/>
      <c r="O57" s="159"/>
      <c r="P57" s="159"/>
    </row>
    <row r="58" spans="1:16" s="160" customFormat="1" ht="14.25">
      <c r="A58" s="191" t="s">
        <v>88</v>
      </c>
      <c r="B58" s="192" t="s">
        <v>89</v>
      </c>
      <c r="C58" s="200" t="s">
        <v>90</v>
      </c>
      <c r="D58" s="86">
        <v>96996</v>
      </c>
      <c r="E58" s="84">
        <v>1100</v>
      </c>
      <c r="F58" s="84">
        <f t="shared" si="17"/>
        <v>11987</v>
      </c>
      <c r="G58" s="84">
        <v>2323.89</v>
      </c>
      <c r="H58" s="84">
        <f t="shared" si="9"/>
        <v>551.03444999999999</v>
      </c>
      <c r="I58" s="84">
        <f t="shared" si="10"/>
        <v>110757.92445000001</v>
      </c>
    </row>
    <row r="59" spans="1:16" s="157" customFormat="1" ht="14.25">
      <c r="A59" s="191" t="s">
        <v>63</v>
      </c>
      <c r="B59" s="192" t="s">
        <v>112</v>
      </c>
      <c r="C59" s="203"/>
      <c r="D59" s="84">
        <v>80403</v>
      </c>
      <c r="E59" s="84">
        <v>0</v>
      </c>
      <c r="F59" s="84">
        <f t="shared" si="17"/>
        <v>10050.375</v>
      </c>
      <c r="G59" s="84">
        <v>2323.89</v>
      </c>
      <c r="H59" s="84">
        <f t="shared" si="9"/>
        <v>463.886325</v>
      </c>
      <c r="I59" s="84">
        <f t="shared" si="10"/>
        <v>93241.151324999999</v>
      </c>
      <c r="M59" s="159"/>
      <c r="N59" s="159"/>
      <c r="O59" s="159"/>
      <c r="P59" s="159"/>
    </row>
    <row r="60" spans="1:16" s="157" customFormat="1" ht="14.25">
      <c r="A60" s="191" t="s">
        <v>63</v>
      </c>
      <c r="B60" s="192" t="s">
        <v>113</v>
      </c>
      <c r="C60" s="203"/>
      <c r="D60" s="84">
        <v>82244</v>
      </c>
      <c r="E60" s="84">
        <v>0</v>
      </c>
      <c r="F60" s="84">
        <f t="shared" si="17"/>
        <v>10280.5</v>
      </c>
      <c r="G60" s="84">
        <v>2323.89</v>
      </c>
      <c r="H60" s="84">
        <f t="shared" si="9"/>
        <v>474.24195000000003</v>
      </c>
      <c r="I60" s="84">
        <f t="shared" si="10"/>
        <v>95322.631949999995</v>
      </c>
      <c r="M60" s="159"/>
      <c r="N60" s="159"/>
      <c r="O60" s="159"/>
      <c r="P60" s="159"/>
    </row>
    <row r="61" spans="1:16" s="157" customFormat="1" ht="14.25">
      <c r="A61" s="191" t="s">
        <v>63</v>
      </c>
      <c r="B61" s="192" t="s">
        <v>115</v>
      </c>
      <c r="C61" s="203"/>
      <c r="D61" s="84">
        <v>84483</v>
      </c>
      <c r="E61" s="84">
        <v>0</v>
      </c>
      <c r="F61" s="84">
        <f t="shared" si="17"/>
        <v>10560.375</v>
      </c>
      <c r="G61" s="84">
        <v>2323.89</v>
      </c>
      <c r="H61" s="84">
        <f t="shared" si="9"/>
        <v>486.83632499999999</v>
      </c>
      <c r="I61" s="84">
        <f t="shared" si="10"/>
        <v>97854.101324999996</v>
      </c>
      <c r="M61" s="158"/>
      <c r="N61" s="158"/>
      <c r="O61" s="158"/>
      <c r="P61" s="158"/>
    </row>
    <row r="62" spans="1:16" s="157" customFormat="1" ht="14.25">
      <c r="A62" s="191" t="s">
        <v>63</v>
      </c>
      <c r="B62" s="192" t="s">
        <v>114</v>
      </c>
      <c r="C62" s="203"/>
      <c r="D62" s="84">
        <v>81746</v>
      </c>
      <c r="E62" s="84">
        <v>0</v>
      </c>
      <c r="F62" s="84">
        <f t="shared" si="17"/>
        <v>10218.25</v>
      </c>
      <c r="G62" s="84">
        <v>2323.89</v>
      </c>
      <c r="H62" s="84">
        <f t="shared" si="9"/>
        <v>471.44069999999999</v>
      </c>
      <c r="I62" s="84">
        <f t="shared" si="10"/>
        <v>94759.580700000006</v>
      </c>
      <c r="M62" s="158"/>
      <c r="N62" s="158"/>
      <c r="O62" s="158"/>
      <c r="P62" s="158"/>
    </row>
    <row r="63" spans="1:16" s="157" customFormat="1" ht="14.25">
      <c r="A63" s="191" t="s">
        <v>63</v>
      </c>
      <c r="B63" s="192" t="s">
        <v>116</v>
      </c>
      <c r="C63" s="203"/>
      <c r="D63" s="84">
        <v>82735</v>
      </c>
      <c r="E63" s="84">
        <v>0</v>
      </c>
      <c r="F63" s="84">
        <f t="shared" si="17"/>
        <v>10341.875</v>
      </c>
      <c r="G63" s="84">
        <v>2323.89</v>
      </c>
      <c r="H63" s="84">
        <f t="shared" si="9"/>
        <v>477.00382500000001</v>
      </c>
      <c r="I63" s="84">
        <f t="shared" si="10"/>
        <v>95877.768825000006</v>
      </c>
      <c r="M63" s="158"/>
      <c r="N63" s="158"/>
      <c r="O63" s="158"/>
      <c r="P63" s="158"/>
    </row>
    <row r="64" spans="1:16" s="157" customFormat="1" thickBot="1">
      <c r="A64" s="204" t="s">
        <v>63</v>
      </c>
      <c r="B64" s="205" t="s">
        <v>117</v>
      </c>
      <c r="C64" s="203"/>
      <c r="D64" s="84">
        <v>82144</v>
      </c>
      <c r="E64" s="84">
        <v>0</v>
      </c>
      <c r="F64" s="84">
        <f t="shared" si="17"/>
        <v>10268</v>
      </c>
      <c r="G64" s="84">
        <v>2323.89</v>
      </c>
      <c r="H64" s="84">
        <f>(D64-E64+F64+G64)*0.005</f>
        <v>473.67945000000003</v>
      </c>
      <c r="I64" s="84">
        <f>D64-E64+F64+H64+G64</f>
        <v>95209.569449999995</v>
      </c>
      <c r="M64" s="158"/>
      <c r="N64" s="158"/>
      <c r="O64" s="158"/>
      <c r="P64" s="158"/>
    </row>
    <row r="65" spans="1:16" s="157" customFormat="1" thickBot="1">
      <c r="A65" s="195"/>
      <c r="B65" s="206"/>
      <c r="C65" s="207"/>
      <c r="D65" s="208"/>
      <c r="E65" s="208"/>
      <c r="F65" s="208"/>
      <c r="G65" s="208"/>
      <c r="H65" s="208"/>
      <c r="I65" s="208"/>
      <c r="M65" s="159"/>
      <c r="N65" s="159"/>
      <c r="O65" s="159"/>
      <c r="P65" s="159"/>
    </row>
    <row r="66" spans="1:16" s="157" customFormat="1" ht="15.75" thickBot="1">
      <c r="A66" s="496" t="s">
        <v>118</v>
      </c>
      <c r="B66" s="497"/>
      <c r="C66" s="497"/>
      <c r="D66" s="497"/>
      <c r="E66" s="497"/>
      <c r="F66" s="497"/>
      <c r="G66" s="497"/>
      <c r="H66" s="497"/>
      <c r="I66" s="498"/>
      <c r="M66" s="159"/>
      <c r="N66" s="159"/>
      <c r="O66" s="159"/>
      <c r="P66" s="159"/>
    </row>
    <row r="67" spans="1:16" s="157" customFormat="1">
      <c r="A67" s="476" t="s">
        <v>7</v>
      </c>
      <c r="B67" s="476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159"/>
      <c r="N67" s="159"/>
      <c r="O67" s="159"/>
      <c r="P67" s="159"/>
    </row>
    <row r="68" spans="1:16" s="157" customFormat="1" ht="14.25">
      <c r="A68" s="209" t="s">
        <v>124</v>
      </c>
      <c r="B68" s="210" t="s">
        <v>125</v>
      </c>
      <c r="C68" s="193" t="s">
        <v>68</v>
      </c>
      <c r="D68" s="86">
        <v>89209</v>
      </c>
      <c r="E68" s="84">
        <v>1100</v>
      </c>
      <c r="F68" s="84">
        <f>(D68-E68)*0.125</f>
        <v>11013.625</v>
      </c>
      <c r="G68" s="84">
        <v>2323.89</v>
      </c>
      <c r="H68" s="84">
        <f>(D68-E68+F68+G68)*0.005</f>
        <v>507.232575</v>
      </c>
      <c r="I68" s="84">
        <f>D68-E68+F68+H68+G68</f>
        <v>101953.747575</v>
      </c>
      <c r="M68" s="159"/>
      <c r="N68" s="159"/>
      <c r="O68" s="159"/>
      <c r="P68" s="159"/>
    </row>
    <row r="69" spans="1:16" s="157" customFormat="1" ht="14.25">
      <c r="A69" s="209" t="s">
        <v>124</v>
      </c>
      <c r="B69" s="210" t="s">
        <v>126</v>
      </c>
      <c r="C69" s="193" t="s">
        <v>127</v>
      </c>
      <c r="D69" s="86">
        <v>89254</v>
      </c>
      <c r="E69" s="84">
        <v>1100</v>
      </c>
      <c r="F69" s="84">
        <f t="shared" ref="F69:F78" si="18">(D69-E69)*0.125</f>
        <v>11019.25</v>
      </c>
      <c r="G69" s="84">
        <v>2323.89</v>
      </c>
      <c r="H69" s="84">
        <f t="shared" ref="H69:H78" si="19">(D69-E69+F69+G69)*0.005</f>
        <v>507.48570000000001</v>
      </c>
      <c r="I69" s="84">
        <f t="shared" ref="I69:I78" si="20">D69-E69+F69+H69+G69</f>
        <v>102004.6257</v>
      </c>
      <c r="M69" s="159"/>
      <c r="N69" s="159"/>
      <c r="O69" s="159"/>
      <c r="P69" s="159"/>
    </row>
    <row r="70" spans="1:16" s="156" customFormat="1" ht="14.25">
      <c r="A70" s="209" t="s">
        <v>124</v>
      </c>
      <c r="B70" s="210" t="s">
        <v>128</v>
      </c>
      <c r="C70" s="193" t="s">
        <v>127</v>
      </c>
      <c r="D70" s="86">
        <v>89752</v>
      </c>
      <c r="E70" s="84">
        <v>1100</v>
      </c>
      <c r="F70" s="84">
        <f t="shared" si="18"/>
        <v>11081.5</v>
      </c>
      <c r="G70" s="84">
        <v>2323.89</v>
      </c>
      <c r="H70" s="84">
        <f t="shared" si="19"/>
        <v>510.28694999999999</v>
      </c>
      <c r="I70" s="84">
        <f t="shared" si="20"/>
        <v>102567.67694999999</v>
      </c>
      <c r="J70" s="160"/>
      <c r="M70" s="166"/>
      <c r="N70" s="166"/>
      <c r="O70" s="166"/>
      <c r="P70" s="166"/>
    </row>
    <row r="71" spans="1:16" s="156" customFormat="1" ht="14.25">
      <c r="A71" s="209" t="s">
        <v>129</v>
      </c>
      <c r="B71" s="210" t="s">
        <v>130</v>
      </c>
      <c r="C71" s="193" t="s">
        <v>131</v>
      </c>
      <c r="D71" s="86">
        <v>91597</v>
      </c>
      <c r="E71" s="84">
        <v>1100</v>
      </c>
      <c r="F71" s="84">
        <f t="shared" si="18"/>
        <v>11312.125</v>
      </c>
      <c r="G71" s="84">
        <v>2323.89</v>
      </c>
      <c r="H71" s="84">
        <f t="shared" si="19"/>
        <v>520.665075</v>
      </c>
      <c r="I71" s="84">
        <f t="shared" si="20"/>
        <v>104653.680075</v>
      </c>
      <c r="M71" s="166"/>
      <c r="N71" s="166"/>
      <c r="O71" s="166"/>
      <c r="P71" s="166"/>
    </row>
    <row r="72" spans="1:16" s="156" customFormat="1" ht="14.25">
      <c r="A72" s="209" t="s">
        <v>132</v>
      </c>
      <c r="B72" s="210" t="s">
        <v>133</v>
      </c>
      <c r="C72" s="193" t="s">
        <v>134</v>
      </c>
      <c r="D72" s="86">
        <v>91596</v>
      </c>
      <c r="E72" s="84">
        <v>1100</v>
      </c>
      <c r="F72" s="84">
        <f t="shared" si="18"/>
        <v>11312</v>
      </c>
      <c r="G72" s="84">
        <v>2323.89</v>
      </c>
      <c r="H72" s="84">
        <f>(D72-E72+F72+G72)*0.005</f>
        <v>520.65944999999999</v>
      </c>
      <c r="I72" s="84">
        <f>D72-E72+F72+H72+G72</f>
        <v>104652.54945000001</v>
      </c>
      <c r="M72" s="166"/>
      <c r="N72" s="166"/>
      <c r="O72" s="166"/>
      <c r="P72" s="166"/>
    </row>
    <row r="73" spans="1:16" s="141" customFormat="1" ht="14.25">
      <c r="A73" s="209" t="s">
        <v>132</v>
      </c>
      <c r="B73" s="210" t="s">
        <v>135</v>
      </c>
      <c r="C73" s="193" t="s">
        <v>134</v>
      </c>
      <c r="D73" s="86">
        <v>93377</v>
      </c>
      <c r="E73" s="84">
        <v>1100</v>
      </c>
      <c r="F73" s="84">
        <f t="shared" si="18"/>
        <v>11534.625</v>
      </c>
      <c r="G73" s="84">
        <v>2323.89</v>
      </c>
      <c r="H73" s="84">
        <f t="shared" si="19"/>
        <v>530.67757500000005</v>
      </c>
      <c r="I73" s="84">
        <f t="shared" si="20"/>
        <v>106666.19257499999</v>
      </c>
      <c r="M73" s="153"/>
      <c r="N73" s="153"/>
      <c r="O73" s="153"/>
      <c r="P73" s="153"/>
    </row>
    <row r="74" spans="1:16" s="160" customFormat="1" ht="14.25">
      <c r="A74" s="209" t="s">
        <v>119</v>
      </c>
      <c r="B74" s="210" t="s">
        <v>120</v>
      </c>
      <c r="C74" s="193" t="s">
        <v>121</v>
      </c>
      <c r="D74" s="86">
        <v>92546</v>
      </c>
      <c r="E74" s="84">
        <v>1100</v>
      </c>
      <c r="F74" s="84">
        <f t="shared" si="18"/>
        <v>11430.75</v>
      </c>
      <c r="G74" s="84">
        <v>2323.89</v>
      </c>
      <c r="H74" s="84">
        <f t="shared" si="19"/>
        <v>526.00319999999999</v>
      </c>
      <c r="I74" s="84">
        <f t="shared" si="20"/>
        <v>105726.64320000001</v>
      </c>
      <c r="J74" s="156"/>
      <c r="M74" s="162"/>
      <c r="N74" s="162"/>
      <c r="O74" s="162"/>
      <c r="P74" s="162"/>
    </row>
    <row r="75" spans="1:16" s="160" customFormat="1" ht="14.25">
      <c r="A75" s="211" t="s">
        <v>119</v>
      </c>
      <c r="B75" s="212" t="s">
        <v>122</v>
      </c>
      <c r="C75" s="193" t="s">
        <v>123</v>
      </c>
      <c r="D75" s="86">
        <v>82844</v>
      </c>
      <c r="E75" s="84">
        <v>1100</v>
      </c>
      <c r="F75" s="84">
        <f t="shared" si="18"/>
        <v>10218</v>
      </c>
      <c r="G75" s="84">
        <v>2323.89</v>
      </c>
      <c r="H75" s="84">
        <f>(D75-E75+F75+G75)*0.005</f>
        <v>471.42945000000003</v>
      </c>
      <c r="I75" s="84">
        <f>D75-E75+F75+H75+G75</f>
        <v>94757.319449999995</v>
      </c>
      <c r="J75" s="156"/>
      <c r="M75" s="162"/>
      <c r="N75" s="162"/>
      <c r="O75" s="162"/>
      <c r="P75" s="162"/>
    </row>
    <row r="76" spans="1:16" s="157" customFormat="1" ht="14.25">
      <c r="A76" s="191" t="s">
        <v>63</v>
      </c>
      <c r="B76" s="192" t="s">
        <v>136</v>
      </c>
      <c r="C76" s="203"/>
      <c r="D76" s="84">
        <v>87118</v>
      </c>
      <c r="E76" s="84">
        <v>0</v>
      </c>
      <c r="F76" s="84">
        <f t="shared" si="18"/>
        <v>10889.75</v>
      </c>
      <c r="G76" s="84">
        <v>2323.89</v>
      </c>
      <c r="H76" s="84">
        <f t="shared" si="19"/>
        <v>501.65820000000002</v>
      </c>
      <c r="I76" s="84">
        <f t="shared" si="20"/>
        <v>100833.2982</v>
      </c>
      <c r="J76" s="160"/>
      <c r="M76" s="159"/>
      <c r="N76" s="159"/>
      <c r="O76" s="159"/>
      <c r="P76" s="159"/>
    </row>
    <row r="77" spans="1:16" s="157" customFormat="1" ht="14.25">
      <c r="A77" s="191" t="s">
        <v>63</v>
      </c>
      <c r="B77" s="192" t="s">
        <v>137</v>
      </c>
      <c r="C77" s="203"/>
      <c r="D77" s="84">
        <v>85129</v>
      </c>
      <c r="E77" s="84">
        <v>0</v>
      </c>
      <c r="F77" s="84">
        <f t="shared" si="18"/>
        <v>10641.125</v>
      </c>
      <c r="G77" s="84">
        <v>2323.89</v>
      </c>
      <c r="H77" s="84">
        <f t="shared" si="19"/>
        <v>490.47007500000001</v>
      </c>
      <c r="I77" s="84">
        <f t="shared" si="20"/>
        <v>98584.485075000004</v>
      </c>
      <c r="M77" s="159"/>
      <c r="N77" s="159"/>
      <c r="O77" s="159"/>
      <c r="P77" s="159"/>
    </row>
    <row r="78" spans="1:16" s="157" customFormat="1" thickBot="1">
      <c r="A78" s="204" t="s">
        <v>63</v>
      </c>
      <c r="B78" s="205" t="s">
        <v>138</v>
      </c>
      <c r="C78" s="213"/>
      <c r="D78" s="84">
        <v>85478</v>
      </c>
      <c r="E78" s="84">
        <v>0</v>
      </c>
      <c r="F78" s="84">
        <f t="shared" si="18"/>
        <v>10684.75</v>
      </c>
      <c r="G78" s="84">
        <v>2323.89</v>
      </c>
      <c r="H78" s="84">
        <f t="shared" si="19"/>
        <v>492.4332</v>
      </c>
      <c r="I78" s="84">
        <f t="shared" si="20"/>
        <v>98979.073199999999</v>
      </c>
      <c r="M78" s="159"/>
      <c r="N78" s="159"/>
      <c r="O78" s="159"/>
      <c r="P78" s="159"/>
    </row>
    <row r="79" spans="1:16" s="157" customFormat="1" thickBot="1">
      <c r="A79" s="214"/>
      <c r="B79" s="215"/>
      <c r="C79" s="216"/>
      <c r="D79" s="217"/>
      <c r="E79" s="217"/>
      <c r="F79" s="198"/>
      <c r="G79" s="198"/>
      <c r="H79" s="198"/>
      <c r="I79" s="198"/>
      <c r="M79" s="159"/>
      <c r="N79" s="159"/>
      <c r="O79" s="159"/>
      <c r="P79" s="159"/>
    </row>
    <row r="80" spans="1:16" s="157" customFormat="1" ht="15.75" thickBot="1">
      <c r="A80" s="442" t="s">
        <v>139</v>
      </c>
      <c r="B80" s="443"/>
      <c r="C80" s="443"/>
      <c r="D80" s="443"/>
      <c r="E80" s="444"/>
      <c r="F80" s="208"/>
      <c r="G80" s="208"/>
      <c r="H80" s="208"/>
      <c r="I80" s="208"/>
      <c r="M80" s="159"/>
      <c r="N80" s="159"/>
      <c r="O80" s="159"/>
      <c r="P80" s="159"/>
    </row>
    <row r="81" spans="1:16" s="157" customFormat="1" ht="15.75" thickBot="1">
      <c r="A81" s="442" t="s">
        <v>140</v>
      </c>
      <c r="B81" s="444"/>
      <c r="C81" s="137"/>
      <c r="D81" s="447" t="s">
        <v>141</v>
      </c>
      <c r="E81" s="448"/>
      <c r="F81" s="208"/>
      <c r="G81" s="208"/>
      <c r="H81" s="208"/>
      <c r="I81" s="208"/>
      <c r="M81" s="159"/>
      <c r="N81" s="159"/>
      <c r="O81" s="159"/>
      <c r="P81" s="159"/>
    </row>
    <row r="82" spans="1:16" s="157" customFormat="1" ht="14.25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159"/>
      <c r="N82" s="159"/>
      <c r="O82" s="159"/>
      <c r="P82" s="159"/>
    </row>
    <row r="83" spans="1:16" s="157" customFormat="1" ht="14.25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159"/>
      <c r="N83" s="159"/>
      <c r="O83" s="159"/>
      <c r="P83" s="159"/>
    </row>
    <row r="84" spans="1:16" s="157" customFormat="1" ht="14.25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159"/>
      <c r="N84" s="159"/>
      <c r="O84" s="159"/>
      <c r="P84" s="159"/>
    </row>
    <row r="85" spans="1:16" s="157" customFormat="1" ht="14.25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159"/>
      <c r="N85" s="159"/>
      <c r="O85" s="159"/>
      <c r="P85" s="159"/>
    </row>
    <row r="86" spans="1:16" s="157" customFormat="1" ht="14.25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157" customFormat="1" ht="14.25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157" customFormat="1" ht="14.25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157" customFormat="1" ht="14.25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4.25">
      <c r="A90" s="195"/>
      <c r="B90" s="226"/>
      <c r="C90" s="207"/>
      <c r="D90" s="227"/>
      <c r="E90" s="228"/>
      <c r="F90" s="208"/>
      <c r="G90" s="208"/>
      <c r="H90" s="208"/>
      <c r="I90" s="208"/>
    </row>
    <row r="91" spans="1:16" s="157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  <c r="I91" s="170"/>
    </row>
    <row r="92" spans="1:16" s="157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  <c r="I92" s="188"/>
    </row>
    <row r="93" spans="1:16" s="157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  <c r="I93" s="188"/>
    </row>
    <row r="94" spans="1:16" s="94" customFormat="1" ht="15.75">
      <c r="A94" s="229"/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 ht="15.75">
      <c r="A95" s="229"/>
      <c r="B95" s="230"/>
      <c r="C95" s="188"/>
      <c r="D95" s="188"/>
      <c r="E95" s="188"/>
      <c r="F95" s="188"/>
      <c r="G95" s="188"/>
      <c r="H95" s="188"/>
      <c r="I95" s="188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B103" s="189"/>
      <c r="C103" s="190"/>
      <c r="D103" s="190"/>
      <c r="E103" s="190"/>
      <c r="F103" s="190"/>
      <c r="G103" s="190"/>
      <c r="H103" s="190"/>
      <c r="I103" s="190"/>
    </row>
    <row r="105" spans="1:9">
      <c r="A105" s="12"/>
      <c r="B105" s="12"/>
      <c r="C105" s="13"/>
      <c r="D105" s="13"/>
      <c r="E105" s="13"/>
      <c r="F105" s="9"/>
      <c r="G105" s="9"/>
      <c r="H105" s="9"/>
      <c r="I105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25" top="0.33" bottom="0.24" header="0.19" footer="0.17"/>
  <pageSetup scale="5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C101"/>
  <sheetViews>
    <sheetView workbookViewId="0">
      <selection activeCell="D11" sqref="D11:D12"/>
    </sheetView>
  </sheetViews>
  <sheetFormatPr defaultColWidth="14.85546875" defaultRowHeight="15"/>
  <cols>
    <col min="1" max="1" width="26.85546875" customWidth="1"/>
    <col min="2" max="2" width="23.42578125" style="1" customWidth="1"/>
    <col min="3" max="3" width="17.42578125" style="2" customWidth="1"/>
    <col min="4" max="4" width="22.42578125" style="2" customWidth="1"/>
    <col min="5" max="5" width="11.85546875" style="2" customWidth="1"/>
    <col min="6" max="6" width="14.85546875" style="2"/>
    <col min="7" max="7" width="11.42578125" style="2" customWidth="1"/>
    <col min="8" max="8" width="24.7109375" style="2" customWidth="1"/>
    <col min="9" max="9" width="26.85546875" style="2" customWidth="1"/>
  </cols>
  <sheetData>
    <row r="1" spans="1:16" ht="56.2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 ht="16.5" thickBot="1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s="71" customFormat="1" ht="28.5" customHeight="1">
      <c r="A5" s="449" t="s">
        <v>161</v>
      </c>
      <c r="B5" s="450"/>
      <c r="C5" s="450"/>
      <c r="D5" s="450"/>
      <c r="E5" s="450"/>
      <c r="F5" s="450"/>
      <c r="G5" s="450"/>
      <c r="H5" s="473"/>
      <c r="I5" s="73" t="s">
        <v>164</v>
      </c>
    </row>
    <row r="6" spans="1:16" s="71" customFormat="1" ht="16.5" thickBot="1">
      <c r="A6" s="451"/>
      <c r="B6" s="452"/>
      <c r="C6" s="452"/>
      <c r="D6" s="452"/>
      <c r="E6" s="452"/>
      <c r="F6" s="452"/>
      <c r="G6" s="452"/>
      <c r="H6" s="474"/>
      <c r="I6" s="4" t="s">
        <v>271</v>
      </c>
    </row>
    <row r="7" spans="1:16" s="75" customFormat="1" ht="15.75" thickBot="1">
      <c r="A7" s="489" t="s">
        <v>6</v>
      </c>
      <c r="B7" s="490"/>
      <c r="C7" s="490"/>
      <c r="D7" s="490"/>
      <c r="E7" s="490"/>
      <c r="F7" s="490"/>
      <c r="G7" s="490"/>
      <c r="H7" s="490"/>
      <c r="I7" s="491"/>
    </row>
    <row r="8" spans="1:16" s="137" customFormat="1">
      <c r="A8" s="476" t="s">
        <v>7</v>
      </c>
      <c r="B8" s="476"/>
      <c r="C8" s="155" t="s">
        <v>8</v>
      </c>
      <c r="D8" s="155" t="s">
        <v>9</v>
      </c>
      <c r="E8" s="155" t="s">
        <v>10</v>
      </c>
      <c r="F8" s="155" t="s">
        <v>11</v>
      </c>
      <c r="G8" s="155" t="s">
        <v>12</v>
      </c>
      <c r="H8" s="155" t="s">
        <v>13</v>
      </c>
      <c r="I8" s="15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79052</v>
      </c>
      <c r="E9" s="84">
        <v>1100</v>
      </c>
      <c r="F9" s="84">
        <f t="shared" ref="F9:F17" si="0">(D9-E9)*0.125</f>
        <v>9744</v>
      </c>
      <c r="G9" s="84">
        <v>2275.08</v>
      </c>
      <c r="H9" s="84">
        <f t="shared" ref="H9:H35" si="1">(D9-E9+F9+G9)*0.005</f>
        <v>449.85540000000003</v>
      </c>
      <c r="I9" s="84">
        <f t="shared" ref="I9:I35" si="2">D9-E9+F9+H9+G9</f>
        <v>90420.935400000002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79052</v>
      </c>
      <c r="E10" s="84">
        <v>1100</v>
      </c>
      <c r="F10" s="84">
        <f t="shared" si="0"/>
        <v>9744</v>
      </c>
      <c r="G10" s="84">
        <v>2275.08</v>
      </c>
      <c r="H10" s="84">
        <f t="shared" si="1"/>
        <v>449.85540000000003</v>
      </c>
      <c r="I10" s="84">
        <f t="shared" si="2"/>
        <v>90420.935400000002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>
        <v>79558</v>
      </c>
      <c r="E11" s="84">
        <v>1100</v>
      </c>
      <c r="F11" s="84">
        <f t="shared" si="0"/>
        <v>9807.25</v>
      </c>
      <c r="G11" s="84">
        <v>2275.08</v>
      </c>
      <c r="H11" s="84">
        <f t="shared" si="1"/>
        <v>452.70165000000003</v>
      </c>
      <c r="I11" s="84">
        <f t="shared" si="2"/>
        <v>90993.031650000004</v>
      </c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>
        <v>79555</v>
      </c>
      <c r="E12" s="84">
        <v>1100</v>
      </c>
      <c r="F12" s="84">
        <f t="shared" si="0"/>
        <v>9806.875</v>
      </c>
      <c r="G12" s="84">
        <v>2275.08</v>
      </c>
      <c r="H12" s="84">
        <f t="shared" si="1"/>
        <v>452.684775</v>
      </c>
      <c r="I12" s="84">
        <f t="shared" si="2"/>
        <v>90989.639775000003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80198</v>
      </c>
      <c r="E13" s="84">
        <v>1100</v>
      </c>
      <c r="F13" s="84">
        <f t="shared" si="0"/>
        <v>9887.25</v>
      </c>
      <c r="G13" s="84">
        <v>2275.08</v>
      </c>
      <c r="H13" s="84">
        <f t="shared" si="1"/>
        <v>456.30165</v>
      </c>
      <c r="I13" s="84">
        <f t="shared" si="2"/>
        <v>91716.631649999996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>
        <v>83155</v>
      </c>
      <c r="E14" s="84">
        <v>1100</v>
      </c>
      <c r="F14" s="84">
        <f t="shared" si="0"/>
        <v>10256.875</v>
      </c>
      <c r="G14" s="84">
        <v>2275.08</v>
      </c>
      <c r="H14" s="84">
        <f t="shared" si="1"/>
        <v>472.934775</v>
      </c>
      <c r="I14" s="84">
        <f t="shared" si="2"/>
        <v>95059.889775000003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81440</v>
      </c>
      <c r="E15" s="84">
        <v>1100</v>
      </c>
      <c r="F15" s="84">
        <f t="shared" si="0"/>
        <v>10042.5</v>
      </c>
      <c r="G15" s="84">
        <v>2275.08</v>
      </c>
      <c r="H15" s="84">
        <f t="shared" si="1"/>
        <v>463.28790000000004</v>
      </c>
      <c r="I15" s="84">
        <f t="shared" si="2"/>
        <v>93120.867899999997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>
        <v>83932</v>
      </c>
      <c r="E16" s="84">
        <v>1100</v>
      </c>
      <c r="F16" s="84">
        <f t="shared" si="0"/>
        <v>10354</v>
      </c>
      <c r="G16" s="84">
        <v>2275.08</v>
      </c>
      <c r="H16" s="84">
        <f t="shared" si="1"/>
        <v>477.30540000000002</v>
      </c>
      <c r="I16" s="84">
        <f t="shared" si="2"/>
        <v>95938.385399999999</v>
      </c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>
        <v>83932</v>
      </c>
      <c r="E17" s="84">
        <v>1100</v>
      </c>
      <c r="F17" s="84">
        <f t="shared" si="0"/>
        <v>10354</v>
      </c>
      <c r="G17" s="84">
        <v>2275.08</v>
      </c>
      <c r="H17" s="84">
        <f>(D17-E17+F17+G17)*0.005</f>
        <v>477.30540000000002</v>
      </c>
      <c r="I17" s="84">
        <f t="shared" ref="I17" si="3">D17-E17+F17+H17+G17</f>
        <v>95938.385399999999</v>
      </c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>
        <v>83932</v>
      </c>
      <c r="E18" s="84">
        <v>1100</v>
      </c>
      <c r="F18" s="84">
        <f t="shared" ref="F18:F32" si="4">(D18-E18)*0.125</f>
        <v>10354</v>
      </c>
      <c r="G18" s="84">
        <v>2275.08</v>
      </c>
      <c r="H18" s="84">
        <f t="shared" si="1"/>
        <v>477.30540000000002</v>
      </c>
      <c r="I18" s="84">
        <f t="shared" si="2"/>
        <v>95938.385399999999</v>
      </c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84029</v>
      </c>
      <c r="E19" s="84">
        <v>1100</v>
      </c>
      <c r="F19" s="84">
        <f t="shared" si="4"/>
        <v>10366.125</v>
      </c>
      <c r="G19" s="84">
        <v>2275.08</v>
      </c>
      <c r="H19" s="84">
        <f t="shared" si="1"/>
        <v>477.85102499999999</v>
      </c>
      <c r="I19" s="84">
        <f t="shared" si="2"/>
        <v>96048.056024999998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88903</v>
      </c>
      <c r="E21" s="84">
        <v>1100</v>
      </c>
      <c r="F21" s="84">
        <f t="shared" si="4"/>
        <v>10975.375</v>
      </c>
      <c r="G21" s="84">
        <v>2275.08</v>
      </c>
      <c r="H21" s="84">
        <f t="shared" si="1"/>
        <v>505.26727500000004</v>
      </c>
      <c r="I21" s="84">
        <f t="shared" si="2"/>
        <v>101558.72227500001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85421</v>
      </c>
      <c r="E22" s="84">
        <v>1100</v>
      </c>
      <c r="F22" s="84">
        <f t="shared" si="4"/>
        <v>10540.125</v>
      </c>
      <c r="G22" s="84">
        <v>2275.08</v>
      </c>
      <c r="H22" s="84">
        <f t="shared" si="1"/>
        <v>485.68102500000003</v>
      </c>
      <c r="I22" s="84">
        <f t="shared" si="2"/>
        <v>97621.886025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89949</v>
      </c>
      <c r="E23" s="84">
        <v>1100</v>
      </c>
      <c r="F23" s="84">
        <f t="shared" si="4"/>
        <v>11106.125</v>
      </c>
      <c r="G23" s="84">
        <v>2275.08</v>
      </c>
      <c r="H23" s="84">
        <f t="shared" si="1"/>
        <v>511.151025</v>
      </c>
      <c r="I23" s="84">
        <f t="shared" si="2"/>
        <v>102741.356025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85538</v>
      </c>
      <c r="E25" s="84">
        <v>1100</v>
      </c>
      <c r="F25" s="84">
        <f t="shared" si="4"/>
        <v>10554.75</v>
      </c>
      <c r="G25" s="84">
        <v>2275.08</v>
      </c>
      <c r="H25" s="84">
        <f t="shared" si="1"/>
        <v>486.33915000000002</v>
      </c>
      <c r="I25" s="84">
        <f t="shared" si="2"/>
        <v>97754.169150000002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85916</v>
      </c>
      <c r="E26" s="84">
        <v>1100</v>
      </c>
      <c r="F26" s="84">
        <f t="shared" si="4"/>
        <v>10602</v>
      </c>
      <c r="G26" s="84">
        <v>2275.08</v>
      </c>
      <c r="H26" s="84">
        <f t="shared" si="1"/>
        <v>488.46540000000005</v>
      </c>
      <c r="I26" s="84">
        <f t="shared" si="2"/>
        <v>98181.545400000003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87212</v>
      </c>
      <c r="E27" s="84">
        <v>1100</v>
      </c>
      <c r="F27" s="84">
        <f>(D27-E27)*0.125</f>
        <v>10764</v>
      </c>
      <c r="G27" s="84">
        <v>2275.08</v>
      </c>
      <c r="H27" s="84">
        <f t="shared" si="1"/>
        <v>495.75540000000001</v>
      </c>
      <c r="I27" s="84">
        <f t="shared" si="2"/>
        <v>99646.835399999996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85899</v>
      </c>
      <c r="E28" s="84">
        <v>1100</v>
      </c>
      <c r="F28" s="84">
        <f>(D28-E28)*0.125</f>
        <v>10599.875</v>
      </c>
      <c r="G28" s="84">
        <v>2275.08</v>
      </c>
      <c r="H28" s="84">
        <f t="shared" si="1"/>
        <v>488.369775</v>
      </c>
      <c r="I28" s="84">
        <f t="shared" si="2"/>
        <v>98162.324775000001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87408</v>
      </c>
      <c r="E29" s="84">
        <v>1100</v>
      </c>
      <c r="F29" s="84">
        <f>(D29-E29)*0.125</f>
        <v>10788.5</v>
      </c>
      <c r="G29" s="84">
        <v>2275.08</v>
      </c>
      <c r="H29" s="84">
        <f t="shared" si="1"/>
        <v>496.85790000000003</v>
      </c>
      <c r="I29" s="84">
        <f t="shared" si="2"/>
        <v>99868.437900000004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86413</v>
      </c>
      <c r="E30" s="84">
        <v>1100</v>
      </c>
      <c r="F30" s="84">
        <f>(D30-E30)*0.125</f>
        <v>10664.125</v>
      </c>
      <c r="G30" s="84">
        <v>2275.08</v>
      </c>
      <c r="H30" s="84">
        <f t="shared" si="1"/>
        <v>491.26102500000002</v>
      </c>
      <c r="I30" s="84">
        <f t="shared" si="2"/>
        <v>98743.466025000002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>
        <v>85899</v>
      </c>
      <c r="E31" s="84">
        <v>1100</v>
      </c>
      <c r="F31" s="84">
        <f>(D31-E31)*0.125</f>
        <v>10599.875</v>
      </c>
      <c r="G31" s="84">
        <v>2275.08</v>
      </c>
      <c r="H31" s="84">
        <f t="shared" si="1"/>
        <v>488.369775</v>
      </c>
      <c r="I31" s="84">
        <f t="shared" si="2"/>
        <v>98162.324775000001</v>
      </c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86914</v>
      </c>
      <c r="E32" s="84">
        <v>1100</v>
      </c>
      <c r="F32" s="84">
        <f t="shared" si="4"/>
        <v>10726.75</v>
      </c>
      <c r="G32" s="84">
        <v>2275.08</v>
      </c>
      <c r="H32" s="84">
        <f t="shared" si="1"/>
        <v>494.07915000000003</v>
      </c>
      <c r="I32" s="84">
        <f t="shared" si="2"/>
        <v>99309.909150000007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86914</v>
      </c>
      <c r="E33" s="84">
        <v>1100</v>
      </c>
      <c r="F33" s="84">
        <f t="shared" ref="F33" si="5">(D33-E33)*0.125</f>
        <v>10726.75</v>
      </c>
      <c r="G33" s="84">
        <v>2275.08</v>
      </c>
      <c r="H33" s="84">
        <f t="shared" ref="H33" si="6">(D33-E33+F33+G33)*0.005</f>
        <v>494.07915000000003</v>
      </c>
      <c r="I33" s="84">
        <f t="shared" ref="I33" si="7">D33-E33+F33+H33+G33</f>
        <v>99309.909150000007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73778</v>
      </c>
      <c r="E34" s="84">
        <v>1100</v>
      </c>
      <c r="F34" s="84">
        <f>(D34-E34)*0.125</f>
        <v>9084.75</v>
      </c>
      <c r="G34" s="84">
        <v>2275.08</v>
      </c>
      <c r="H34" s="84">
        <f t="shared" si="1"/>
        <v>420.18915000000004</v>
      </c>
      <c r="I34" s="84">
        <f t="shared" si="2"/>
        <v>84458.019150000007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73778</v>
      </c>
      <c r="E35" s="84">
        <v>1100</v>
      </c>
      <c r="F35" s="84">
        <f>(D35-E35)*0.125</f>
        <v>9084.75</v>
      </c>
      <c r="G35" s="84">
        <v>2275.08</v>
      </c>
      <c r="H35" s="84">
        <f t="shared" si="1"/>
        <v>420.18915000000004</v>
      </c>
      <c r="I35" s="84">
        <f t="shared" si="2"/>
        <v>84458.019150000007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492" t="s">
        <v>66</v>
      </c>
      <c r="B37" s="493"/>
      <c r="C37" s="493"/>
      <c r="D37" s="493"/>
      <c r="E37" s="493"/>
      <c r="F37" s="493"/>
      <c r="G37" s="493"/>
      <c r="H37" s="493"/>
      <c r="I37" s="494"/>
      <c r="M37" s="233"/>
      <c r="N37" s="233"/>
      <c r="O37" s="233"/>
      <c r="P37" s="233"/>
    </row>
    <row r="38" spans="1:237" s="237" customFormat="1">
      <c r="A38" s="495" t="s">
        <v>7</v>
      </c>
      <c r="B38" s="495"/>
      <c r="C38" s="199" t="s">
        <v>8</v>
      </c>
      <c r="D38" s="353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>
        <v>86274</v>
      </c>
      <c r="E39" s="84">
        <v>1100</v>
      </c>
      <c r="F39" s="84">
        <f t="shared" ref="F39:F44" si="8">(D39-E39)*0.125</f>
        <v>10646.75</v>
      </c>
      <c r="G39" s="84">
        <v>2275.08</v>
      </c>
      <c r="H39" s="84">
        <f t="shared" ref="H39:H62" si="9">(D39-E39+F39+G39)*0.005</f>
        <v>490.47915</v>
      </c>
      <c r="I39" s="84">
        <f t="shared" ref="I39:I62" si="10">D39-E39+F39+H39+G39</f>
        <v>98586.309150000001</v>
      </c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>
        <v>86720</v>
      </c>
      <c r="E40" s="84">
        <v>1100</v>
      </c>
      <c r="F40" s="84">
        <f t="shared" si="8"/>
        <v>10702.5</v>
      </c>
      <c r="G40" s="84">
        <v>2275.08</v>
      </c>
      <c r="H40" s="84">
        <f>(D40-E40+F40+G40)*0.005</f>
        <v>492.98790000000002</v>
      </c>
      <c r="I40" s="84">
        <f>D40-E40+F40+H40+G40</f>
        <v>99090.567899999995</v>
      </c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86721</v>
      </c>
      <c r="E42" s="84">
        <v>1100</v>
      </c>
      <c r="F42" s="84">
        <f t="shared" si="8"/>
        <v>10702.625</v>
      </c>
      <c r="G42" s="84">
        <v>2275.08</v>
      </c>
      <c r="H42" s="84">
        <f>(D42-E42+F42+G42)*0.005</f>
        <v>492.99352500000003</v>
      </c>
      <c r="I42" s="84">
        <f>D42-E42+F42+H42+G42</f>
        <v>99091.698525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86224</v>
      </c>
      <c r="E43" s="84">
        <v>1100</v>
      </c>
      <c r="F43" s="84">
        <f t="shared" si="8"/>
        <v>10640.5</v>
      </c>
      <c r="G43" s="84">
        <v>2275.08</v>
      </c>
      <c r="H43" s="84">
        <f t="shared" si="9"/>
        <v>490.1979</v>
      </c>
      <c r="I43" s="84">
        <f t="shared" si="10"/>
        <v>98529.777900000001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87716</v>
      </c>
      <c r="E44" s="84">
        <v>1100</v>
      </c>
      <c r="F44" s="84">
        <f t="shared" si="8"/>
        <v>10827</v>
      </c>
      <c r="G44" s="84">
        <v>2275.08</v>
      </c>
      <c r="H44" s="84">
        <f>(D44-E44+F44+G44)*0.005</f>
        <v>498.59040000000005</v>
      </c>
      <c r="I44" s="84">
        <f>D44-E44+F44+H44+G44</f>
        <v>100216.6704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89289</v>
      </c>
      <c r="E46" s="84">
        <v>1100</v>
      </c>
      <c r="F46" s="84">
        <f>(D46-E46)*0.125</f>
        <v>11023.625</v>
      </c>
      <c r="G46" s="84">
        <v>2275.08</v>
      </c>
      <c r="H46" s="84">
        <f t="shared" si="9"/>
        <v>507.43852500000003</v>
      </c>
      <c r="I46" s="84">
        <f t="shared" si="10"/>
        <v>101995.14352500001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87212</v>
      </c>
      <c r="E48" s="84">
        <v>1100</v>
      </c>
      <c r="F48" s="84">
        <f t="shared" ref="F48:F54" si="11">(D48-E48)*0.125</f>
        <v>10764</v>
      </c>
      <c r="G48" s="84">
        <v>2275.08</v>
      </c>
      <c r="H48" s="84">
        <f>(D48-E48+F48+G48)*0.005</f>
        <v>495.75540000000001</v>
      </c>
      <c r="I48" s="84">
        <f>D48-E48+F48+H48+G48</f>
        <v>99646.835399999996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87212</v>
      </c>
      <c r="E49" s="84">
        <v>1100</v>
      </c>
      <c r="F49" s="84">
        <f t="shared" si="11"/>
        <v>10764</v>
      </c>
      <c r="G49" s="84">
        <v>2275.08</v>
      </c>
      <c r="H49" s="84">
        <f t="shared" ref="H49" si="12">(D49-E49+F49+G49)*0.005</f>
        <v>495.75540000000001</v>
      </c>
      <c r="I49" s="84">
        <f t="shared" ref="I49" si="13">D49-E49+F49+H49+G49</f>
        <v>99646.835399999996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>
        <v>92761</v>
      </c>
      <c r="E50" s="84">
        <v>1100</v>
      </c>
      <c r="F50" s="84">
        <f t="shared" si="11"/>
        <v>11457.625</v>
      </c>
      <c r="G50" s="84">
        <v>2275.08</v>
      </c>
      <c r="H50" s="84">
        <f t="shared" si="9"/>
        <v>526.968525</v>
      </c>
      <c r="I50" s="84">
        <f t="shared" si="10"/>
        <v>105920.67352500001</v>
      </c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>
        <v>93863</v>
      </c>
      <c r="E51" s="84">
        <v>1100</v>
      </c>
      <c r="F51" s="84">
        <f t="shared" si="11"/>
        <v>11595.375</v>
      </c>
      <c r="G51" s="84">
        <v>2275.08</v>
      </c>
      <c r="H51" s="84">
        <f t="shared" si="9"/>
        <v>533.16727500000002</v>
      </c>
      <c r="I51" s="84">
        <f t="shared" si="10"/>
        <v>107166.622275</v>
      </c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>
        <v>96175</v>
      </c>
      <c r="E52" s="84">
        <v>1100</v>
      </c>
      <c r="F52" s="84">
        <f t="shared" si="11"/>
        <v>11884.375</v>
      </c>
      <c r="G52" s="84">
        <v>2275.08</v>
      </c>
      <c r="H52" s="84">
        <f>(D52-E52+F52+G52)*0.005</f>
        <v>546.17227500000001</v>
      </c>
      <c r="I52" s="84">
        <f>D52-E52+F52+H52+G52</f>
        <v>109780.62727500001</v>
      </c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>
        <v>96777</v>
      </c>
      <c r="E54" s="84">
        <v>1100</v>
      </c>
      <c r="F54" s="84">
        <f t="shared" si="11"/>
        <v>11959.625</v>
      </c>
      <c r="G54" s="84">
        <v>2275.08</v>
      </c>
      <c r="H54" s="84">
        <f t="shared" ref="H54" si="14">(D54-E54+F54+G54)*0.005</f>
        <v>549.55852500000003</v>
      </c>
      <c r="I54" s="84">
        <f t="shared" ref="I54" si="15">D54-E54+F54+H54+G54</f>
        <v>110461.263525</v>
      </c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>
        <v>91239</v>
      </c>
      <c r="E56" s="84">
        <v>1100</v>
      </c>
      <c r="F56" s="84">
        <f t="shared" ref="F56:F63" si="16">(D56-E56)*0.125</f>
        <v>11267.375</v>
      </c>
      <c r="G56" s="84">
        <v>2275.08</v>
      </c>
      <c r="H56" s="84">
        <f t="shared" si="9"/>
        <v>518.40727500000003</v>
      </c>
      <c r="I56" s="84">
        <f t="shared" si="10"/>
        <v>104199.86227500001</v>
      </c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365">
        <v>96996</v>
      </c>
      <c r="E57" s="84">
        <v>1100</v>
      </c>
      <c r="F57" s="84">
        <f t="shared" si="16"/>
        <v>11987</v>
      </c>
      <c r="G57" s="84">
        <v>2275.08</v>
      </c>
      <c r="H57" s="84">
        <f t="shared" si="9"/>
        <v>550.79039999999998</v>
      </c>
      <c r="I57" s="84">
        <f t="shared" si="10"/>
        <v>110708.8704</v>
      </c>
    </row>
    <row r="58" spans="1:16" s="231" customFormat="1">
      <c r="A58" s="191" t="s">
        <v>63</v>
      </c>
      <c r="B58" s="192" t="s">
        <v>112</v>
      </c>
      <c r="C58" s="203"/>
      <c r="D58" s="84">
        <v>80403</v>
      </c>
      <c r="E58" s="84">
        <v>0</v>
      </c>
      <c r="F58" s="84">
        <f t="shared" si="16"/>
        <v>10050.375</v>
      </c>
      <c r="G58" s="84">
        <v>2275.08</v>
      </c>
      <c r="H58" s="84">
        <f t="shared" si="9"/>
        <v>463.64227500000004</v>
      </c>
      <c r="I58" s="84">
        <f t="shared" si="10"/>
        <v>93192.097275000007</v>
      </c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>
        <v>82244</v>
      </c>
      <c r="E59" s="84">
        <v>0</v>
      </c>
      <c r="F59" s="84">
        <f t="shared" si="16"/>
        <v>10280.5</v>
      </c>
      <c r="G59" s="84">
        <v>2275.08</v>
      </c>
      <c r="H59" s="84">
        <f t="shared" si="9"/>
        <v>473.99790000000002</v>
      </c>
      <c r="I59" s="84">
        <f t="shared" si="10"/>
        <v>95273.577900000004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>
        <v>84483</v>
      </c>
      <c r="E60" s="84">
        <v>0</v>
      </c>
      <c r="F60" s="84">
        <f t="shared" si="16"/>
        <v>10560.375</v>
      </c>
      <c r="G60" s="84">
        <v>2275.08</v>
      </c>
      <c r="H60" s="84">
        <f t="shared" si="9"/>
        <v>486.59227500000003</v>
      </c>
      <c r="I60" s="84">
        <f t="shared" si="10"/>
        <v>97805.047275000004</v>
      </c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>
        <v>81746</v>
      </c>
      <c r="E61" s="84">
        <v>0</v>
      </c>
      <c r="F61" s="84">
        <f t="shared" si="16"/>
        <v>10218.25</v>
      </c>
      <c r="G61" s="84">
        <v>2275.08</v>
      </c>
      <c r="H61" s="84">
        <f t="shared" si="9"/>
        <v>471.19665000000003</v>
      </c>
      <c r="I61" s="84">
        <f t="shared" si="10"/>
        <v>94710.52665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>
        <v>82735</v>
      </c>
      <c r="E62" s="84">
        <v>0</v>
      </c>
      <c r="F62" s="84">
        <f t="shared" si="16"/>
        <v>10341.875</v>
      </c>
      <c r="G62" s="84">
        <v>2275.08</v>
      </c>
      <c r="H62" s="84">
        <f t="shared" si="9"/>
        <v>476.75977499999999</v>
      </c>
      <c r="I62" s="84">
        <f t="shared" si="10"/>
        <v>95828.714775</v>
      </c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>
        <v>82144</v>
      </c>
      <c r="E63" s="84">
        <v>0</v>
      </c>
      <c r="F63" s="84">
        <f t="shared" si="16"/>
        <v>10268</v>
      </c>
      <c r="G63" s="84">
        <v>2275.08</v>
      </c>
      <c r="H63" s="84">
        <f>(D63-E63+F63+G63)*0.005</f>
        <v>473.43540000000002</v>
      </c>
      <c r="I63" s="84">
        <f>D63-E63+F63+H63+G63</f>
        <v>95160.515400000004</v>
      </c>
      <c r="M63" s="232"/>
      <c r="N63" s="232"/>
      <c r="O63" s="232"/>
      <c r="P63" s="232"/>
    </row>
    <row r="64" spans="1:16" s="231" customFormat="1" ht="15.75" thickBot="1">
      <c r="A64" s="496" t="s">
        <v>118</v>
      </c>
      <c r="B64" s="497"/>
      <c r="C64" s="497"/>
      <c r="D64" s="497"/>
      <c r="E64" s="497"/>
      <c r="F64" s="497"/>
      <c r="G64" s="497"/>
      <c r="H64" s="497"/>
      <c r="I64" s="498"/>
      <c r="M64" s="233"/>
      <c r="N64" s="233"/>
      <c r="O64" s="233"/>
      <c r="P64" s="233"/>
    </row>
    <row r="65" spans="1:16" s="231" customFormat="1">
      <c r="A65" s="476" t="s">
        <v>7</v>
      </c>
      <c r="B65" s="476"/>
      <c r="C65" s="155" t="s">
        <v>8</v>
      </c>
      <c r="D65" s="352" t="s">
        <v>9</v>
      </c>
      <c r="E65" s="155" t="s">
        <v>10</v>
      </c>
      <c r="F65" s="155" t="s">
        <v>11</v>
      </c>
      <c r="G65" s="155" t="s">
        <v>12</v>
      </c>
      <c r="H65" s="155" t="s">
        <v>13</v>
      </c>
      <c r="I65" s="155" t="s">
        <v>14</v>
      </c>
      <c r="M65" s="233"/>
      <c r="N65" s="233"/>
      <c r="O65" s="233"/>
      <c r="P65" s="233"/>
    </row>
    <row r="66" spans="1:16" s="231" customFormat="1">
      <c r="A66" s="209" t="s">
        <v>124</v>
      </c>
      <c r="B66" s="210" t="s">
        <v>125</v>
      </c>
      <c r="C66" s="193" t="s">
        <v>68</v>
      </c>
      <c r="D66" s="365">
        <v>89209</v>
      </c>
      <c r="E66" s="84">
        <v>1100</v>
      </c>
      <c r="F66" s="84">
        <f>(D66-E66)*0.125</f>
        <v>11013.625</v>
      </c>
      <c r="G66" s="84">
        <v>2275.08</v>
      </c>
      <c r="H66" s="84">
        <f>(D66-E66+F66+G66)*0.005</f>
        <v>506.98852500000004</v>
      </c>
      <c r="I66" s="84">
        <f>D66-E66+F66+H66+G66</f>
        <v>101904.693525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126</v>
      </c>
      <c r="C67" s="193" t="s">
        <v>127</v>
      </c>
      <c r="D67" s="365">
        <v>89254</v>
      </c>
      <c r="E67" s="84">
        <v>1100</v>
      </c>
      <c r="F67" s="84">
        <f t="shared" ref="F67:F76" si="17">(D67-E67)*0.125</f>
        <v>11019.25</v>
      </c>
      <c r="G67" s="84">
        <v>2275.08</v>
      </c>
      <c r="H67" s="84">
        <f t="shared" ref="H67:H76" si="18">(D67-E67+F67+G67)*0.005</f>
        <v>507.24164999999999</v>
      </c>
      <c r="I67" s="84">
        <f t="shared" ref="I67:I76" si="19">D67-E67+F67+H67+G67</f>
        <v>101955.57165</v>
      </c>
      <c r="M67" s="233"/>
      <c r="N67" s="233"/>
      <c r="O67" s="233"/>
      <c r="P67" s="233"/>
    </row>
    <row r="68" spans="1:16" s="137" customFormat="1">
      <c r="A68" s="209" t="s">
        <v>124</v>
      </c>
      <c r="B68" s="210" t="s">
        <v>128</v>
      </c>
      <c r="C68" s="193" t="s">
        <v>127</v>
      </c>
      <c r="D68" s="365">
        <v>89752</v>
      </c>
      <c r="E68" s="84">
        <v>1100</v>
      </c>
      <c r="F68" s="84">
        <f t="shared" si="17"/>
        <v>11081.5</v>
      </c>
      <c r="G68" s="84">
        <v>2275.08</v>
      </c>
      <c r="H68" s="84">
        <f t="shared" si="18"/>
        <v>510.04290000000003</v>
      </c>
      <c r="I68" s="84">
        <f t="shared" si="19"/>
        <v>102518.6229</v>
      </c>
      <c r="J68" s="234"/>
      <c r="M68" s="238"/>
      <c r="N68" s="238"/>
      <c r="O68" s="238"/>
      <c r="P68" s="238"/>
    </row>
    <row r="69" spans="1:16" s="137" customFormat="1">
      <c r="A69" s="209" t="s">
        <v>129</v>
      </c>
      <c r="B69" s="210" t="s">
        <v>130</v>
      </c>
      <c r="C69" s="193" t="s">
        <v>131</v>
      </c>
      <c r="D69" s="365">
        <v>91597</v>
      </c>
      <c r="E69" s="84">
        <v>1100</v>
      </c>
      <c r="F69" s="84">
        <f t="shared" si="17"/>
        <v>11312.125</v>
      </c>
      <c r="G69" s="84">
        <v>2275.08</v>
      </c>
      <c r="H69" s="84">
        <f t="shared" si="18"/>
        <v>520.42102499999999</v>
      </c>
      <c r="I69" s="84">
        <f t="shared" si="19"/>
        <v>104604.62602500001</v>
      </c>
      <c r="M69" s="238"/>
      <c r="N69" s="238"/>
      <c r="O69" s="238"/>
      <c r="P69" s="238"/>
    </row>
    <row r="70" spans="1:16" s="137" customFormat="1">
      <c r="A70" s="209" t="s">
        <v>132</v>
      </c>
      <c r="B70" s="210" t="s">
        <v>133</v>
      </c>
      <c r="C70" s="193" t="s">
        <v>134</v>
      </c>
      <c r="D70" s="365">
        <v>91596</v>
      </c>
      <c r="E70" s="84">
        <v>1100</v>
      </c>
      <c r="F70" s="84">
        <f t="shared" si="17"/>
        <v>11312</v>
      </c>
      <c r="G70" s="84">
        <v>2275.08</v>
      </c>
      <c r="H70" s="84">
        <f>(D70-E70+F70+G70)*0.005</f>
        <v>520.41539999999998</v>
      </c>
      <c r="I70" s="84">
        <f>D70-E70+F70+H70+G70</f>
        <v>104603.4954</v>
      </c>
      <c r="M70" s="238"/>
      <c r="N70" s="238"/>
      <c r="O70" s="238"/>
      <c r="P70" s="238"/>
    </row>
    <row r="71" spans="1:16" s="207" customFormat="1" ht="14.25">
      <c r="A71" s="209" t="s">
        <v>132</v>
      </c>
      <c r="B71" s="210" t="s">
        <v>135</v>
      </c>
      <c r="C71" s="193" t="s">
        <v>134</v>
      </c>
      <c r="D71" s="365">
        <v>93377</v>
      </c>
      <c r="E71" s="84">
        <v>1100</v>
      </c>
      <c r="F71" s="84">
        <f t="shared" si="17"/>
        <v>11534.625</v>
      </c>
      <c r="G71" s="84">
        <v>2275.08</v>
      </c>
      <c r="H71" s="84">
        <f t="shared" si="18"/>
        <v>530.43352500000003</v>
      </c>
      <c r="I71" s="84">
        <f t="shared" si="19"/>
        <v>106617.138525</v>
      </c>
      <c r="M71" s="227"/>
      <c r="N71" s="227"/>
      <c r="O71" s="227"/>
      <c r="P71" s="227"/>
    </row>
    <row r="72" spans="1:16" s="234" customFormat="1">
      <c r="A72" s="209" t="s">
        <v>119</v>
      </c>
      <c r="B72" s="210" t="s">
        <v>120</v>
      </c>
      <c r="C72" s="193" t="s">
        <v>121</v>
      </c>
      <c r="D72" s="365">
        <v>92546</v>
      </c>
      <c r="E72" s="84">
        <v>1100</v>
      </c>
      <c r="F72" s="84">
        <f t="shared" si="17"/>
        <v>11430.75</v>
      </c>
      <c r="G72" s="84">
        <v>2275.08</v>
      </c>
      <c r="H72" s="84">
        <f t="shared" si="18"/>
        <v>525.75914999999998</v>
      </c>
      <c r="I72" s="84">
        <f t="shared" si="19"/>
        <v>105677.58915</v>
      </c>
      <c r="J72" s="137"/>
      <c r="M72" s="236"/>
      <c r="N72" s="236"/>
      <c r="O72" s="236"/>
      <c r="P72" s="236"/>
    </row>
    <row r="73" spans="1:16" s="234" customFormat="1">
      <c r="A73" s="211" t="s">
        <v>119</v>
      </c>
      <c r="B73" s="212" t="s">
        <v>122</v>
      </c>
      <c r="C73" s="193" t="s">
        <v>123</v>
      </c>
      <c r="D73" s="365">
        <v>82844</v>
      </c>
      <c r="E73" s="84">
        <v>1100</v>
      </c>
      <c r="F73" s="84">
        <f t="shared" si="17"/>
        <v>10218</v>
      </c>
      <c r="G73" s="84">
        <v>2275.08</v>
      </c>
      <c r="H73" s="84">
        <f>(D73-E73+F73+G73)*0.005</f>
        <v>471.18540000000002</v>
      </c>
      <c r="I73" s="84">
        <f>D73-E73+F73+H73+G73</f>
        <v>94708.265400000004</v>
      </c>
      <c r="J73" s="137"/>
      <c r="M73" s="236"/>
      <c r="N73" s="236"/>
      <c r="O73" s="236"/>
      <c r="P73" s="236"/>
    </row>
    <row r="74" spans="1:16" s="231" customFormat="1">
      <c r="A74" s="191" t="s">
        <v>63</v>
      </c>
      <c r="B74" s="192" t="s">
        <v>136</v>
      </c>
      <c r="C74" s="203"/>
      <c r="D74" s="84">
        <v>87118</v>
      </c>
      <c r="E74" s="84">
        <v>0</v>
      </c>
      <c r="F74" s="84">
        <f t="shared" si="17"/>
        <v>10889.75</v>
      </c>
      <c r="G74" s="84">
        <v>2275.08</v>
      </c>
      <c r="H74" s="84">
        <f t="shared" si="18"/>
        <v>501.41415000000001</v>
      </c>
      <c r="I74" s="84">
        <f t="shared" si="19"/>
        <v>100784.24415</v>
      </c>
      <c r="J74" s="234"/>
      <c r="M74" s="233"/>
      <c r="N74" s="233"/>
      <c r="O74" s="233"/>
      <c r="P74" s="233"/>
    </row>
    <row r="75" spans="1:16" s="231" customFormat="1">
      <c r="A75" s="191" t="s">
        <v>63</v>
      </c>
      <c r="B75" s="192" t="s">
        <v>137</v>
      </c>
      <c r="C75" s="203"/>
      <c r="D75" s="84">
        <v>85129</v>
      </c>
      <c r="E75" s="84">
        <v>0</v>
      </c>
      <c r="F75" s="84">
        <f t="shared" si="17"/>
        <v>10641.125</v>
      </c>
      <c r="G75" s="84">
        <v>2275.08</v>
      </c>
      <c r="H75" s="84">
        <f t="shared" si="18"/>
        <v>490.22602499999999</v>
      </c>
      <c r="I75" s="84">
        <f t="shared" si="19"/>
        <v>98535.431024999998</v>
      </c>
      <c r="M75" s="233"/>
      <c r="N75" s="233"/>
      <c r="O75" s="233"/>
      <c r="P75" s="233"/>
    </row>
    <row r="76" spans="1:16" s="231" customFormat="1" ht="15.75" thickBot="1">
      <c r="A76" s="204" t="s">
        <v>63</v>
      </c>
      <c r="B76" s="205" t="s">
        <v>138</v>
      </c>
      <c r="C76" s="213"/>
      <c r="D76" s="84">
        <v>85478</v>
      </c>
      <c r="E76" s="84">
        <v>0</v>
      </c>
      <c r="F76" s="84">
        <f t="shared" si="17"/>
        <v>10684.75</v>
      </c>
      <c r="G76" s="84">
        <v>2275.08</v>
      </c>
      <c r="H76" s="84">
        <f t="shared" si="18"/>
        <v>492.18915000000004</v>
      </c>
      <c r="I76" s="84">
        <f t="shared" si="19"/>
        <v>98930.019150000007</v>
      </c>
      <c r="M76" s="233"/>
      <c r="N76" s="233"/>
      <c r="O76" s="233"/>
      <c r="P76" s="233"/>
    </row>
    <row r="77" spans="1:16" s="231" customFormat="1" ht="15.75" thickBot="1">
      <c r="A77" s="442" t="s">
        <v>139</v>
      </c>
      <c r="B77" s="443"/>
      <c r="C77" s="443"/>
      <c r="D77" s="443"/>
      <c r="E77" s="444"/>
      <c r="F77" s="208"/>
      <c r="G77" s="208"/>
      <c r="H77" s="208"/>
      <c r="I77" s="208"/>
      <c r="M77" s="233"/>
      <c r="N77" s="233"/>
      <c r="O77" s="233"/>
      <c r="P77" s="233"/>
    </row>
    <row r="78" spans="1:16" s="231" customFormat="1" ht="15.75" thickBot="1">
      <c r="A78" s="442" t="s">
        <v>140</v>
      </c>
      <c r="B78" s="444"/>
      <c r="C78" s="137"/>
      <c r="D78" s="447" t="s">
        <v>141</v>
      </c>
      <c r="E78" s="448"/>
      <c r="F78" s="208"/>
      <c r="G78" s="208"/>
      <c r="H78" s="208"/>
      <c r="I78" s="208"/>
      <c r="M78" s="233"/>
      <c r="N78" s="233"/>
      <c r="O78" s="233"/>
      <c r="P78" s="233"/>
    </row>
    <row r="79" spans="1:16" s="231" customFormat="1">
      <c r="A79" s="218" t="s">
        <v>142</v>
      </c>
      <c r="B79" s="219" t="s">
        <v>143</v>
      </c>
      <c r="C79" s="207"/>
      <c r="D79" s="220" t="s">
        <v>142</v>
      </c>
      <c r="E79" s="220" t="s">
        <v>143</v>
      </c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>
      <c r="A80" s="221" t="s">
        <v>144</v>
      </c>
      <c r="B80" s="222">
        <v>300</v>
      </c>
      <c r="C80" s="207"/>
      <c r="D80" s="203" t="s">
        <v>145</v>
      </c>
      <c r="E80" s="223">
        <v>300</v>
      </c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21" t="s">
        <v>146</v>
      </c>
      <c r="B81" s="222">
        <v>400</v>
      </c>
      <c r="C81" s="207"/>
      <c r="D81" s="203" t="s">
        <v>147</v>
      </c>
      <c r="E81" s="223">
        <v>400</v>
      </c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21" t="s">
        <v>148</v>
      </c>
      <c r="B82" s="222">
        <v>500</v>
      </c>
      <c r="C82" s="207"/>
      <c r="D82" s="203" t="s">
        <v>149</v>
      </c>
      <c r="E82" s="223">
        <v>500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150</v>
      </c>
      <c r="B83" s="222">
        <v>600</v>
      </c>
      <c r="C83" s="207"/>
      <c r="D83" s="203" t="s">
        <v>151</v>
      </c>
      <c r="E83" s="223">
        <v>600</v>
      </c>
      <c r="F83" s="208"/>
      <c r="G83" s="208"/>
      <c r="H83" s="208"/>
      <c r="I83" s="208"/>
    </row>
    <row r="84" spans="1:16" s="231" customFormat="1">
      <c r="A84" s="221" t="s">
        <v>152</v>
      </c>
      <c r="B84" s="222">
        <v>700</v>
      </c>
      <c r="C84" s="207"/>
      <c r="D84" s="203" t="s">
        <v>153</v>
      </c>
      <c r="E84" s="223">
        <v>700</v>
      </c>
      <c r="F84" s="208"/>
      <c r="G84" s="208"/>
      <c r="H84" s="208"/>
      <c r="I84" s="208"/>
    </row>
    <row r="85" spans="1:16" s="231" customFormat="1">
      <c r="A85" s="221" t="s">
        <v>154</v>
      </c>
      <c r="B85" s="222">
        <v>800</v>
      </c>
      <c r="C85" s="207"/>
      <c r="D85" s="203" t="s">
        <v>155</v>
      </c>
      <c r="E85" s="223">
        <v>750</v>
      </c>
      <c r="F85" s="208"/>
      <c r="G85" s="208"/>
      <c r="H85" s="208"/>
      <c r="I85" s="208"/>
    </row>
    <row r="86" spans="1:16" s="231" customFormat="1">
      <c r="A86" s="224" t="s">
        <v>156</v>
      </c>
      <c r="B86" s="225">
        <v>900</v>
      </c>
      <c r="C86" s="207"/>
      <c r="D86" s="203" t="s">
        <v>157</v>
      </c>
      <c r="E86" s="223">
        <v>800</v>
      </c>
      <c r="F86" s="208"/>
      <c r="G86" s="208"/>
      <c r="H86" s="208"/>
      <c r="I86" s="208"/>
    </row>
    <row r="87" spans="1:16" s="231" customFormat="1">
      <c r="A87" s="195" t="s">
        <v>236</v>
      </c>
      <c r="B87" s="226"/>
      <c r="C87" s="207"/>
      <c r="D87" s="227"/>
      <c r="E87" s="228"/>
      <c r="F87" s="208"/>
      <c r="G87" s="208"/>
      <c r="H87" s="208"/>
      <c r="I87" s="208"/>
    </row>
    <row r="88" spans="1:16" s="231" customFormat="1">
      <c r="A88" s="239" t="s">
        <v>159</v>
      </c>
      <c r="B88" s="240"/>
      <c r="C88" s="241"/>
      <c r="D88" s="241"/>
      <c r="E88" s="241"/>
      <c r="F88" s="241"/>
      <c r="G88" s="241"/>
      <c r="H88" s="241"/>
      <c r="I88" s="241"/>
    </row>
    <row r="89" spans="1:16" s="231" customFormat="1">
      <c r="A89" s="239" t="s">
        <v>160</v>
      </c>
      <c r="B89" s="240"/>
      <c r="C89" s="241"/>
      <c r="D89" s="241"/>
      <c r="E89" s="241"/>
      <c r="F89" s="241"/>
      <c r="G89" s="241"/>
      <c r="H89" s="241"/>
      <c r="I89" s="24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B91" s="230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5:H6"/>
    <mergeCell ref="A7:I7"/>
    <mergeCell ref="A8:B8"/>
    <mergeCell ref="A37:I37"/>
    <mergeCell ref="A38:B38"/>
    <mergeCell ref="A64:I64"/>
  </mergeCells>
  <pageMargins left="0.25" right="0.25" top="0.34" bottom="0.32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workbookViewId="0">
      <selection activeCell="D14" sqref="D14"/>
    </sheetView>
  </sheetViews>
  <sheetFormatPr defaultColWidth="14.85546875" defaultRowHeight="15"/>
  <cols>
    <col min="1" max="1" width="25.85546875" customWidth="1"/>
    <col min="2" max="2" width="19.7109375" style="1" customWidth="1"/>
    <col min="3" max="3" width="15.140625" style="2" customWidth="1"/>
    <col min="4" max="4" width="19.5703125" style="2" customWidth="1"/>
    <col min="5" max="5" width="15.85546875" style="2" customWidth="1"/>
    <col min="6" max="6" width="15.7109375" style="2" customWidth="1"/>
    <col min="7" max="7" width="17.42578125" style="2" customWidth="1"/>
    <col min="8" max="8" width="20.5703125" style="2" customWidth="1"/>
    <col min="9" max="9" width="23.85546875" style="2" customWidth="1"/>
  </cols>
  <sheetData>
    <row r="1" spans="1:16" ht="60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179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6" customFormat="1" ht="12.75">
      <c r="A9" s="505" t="s">
        <v>7</v>
      </c>
      <c r="B9" s="505"/>
      <c r="C9" s="77" t="s">
        <v>8</v>
      </c>
      <c r="D9" s="77" t="s">
        <v>9</v>
      </c>
      <c r="E9" s="77" t="s">
        <v>10</v>
      </c>
      <c r="F9" s="77" t="s">
        <v>11</v>
      </c>
      <c r="G9" s="77" t="s">
        <v>12</v>
      </c>
      <c r="H9" s="77" t="s">
        <v>13</v>
      </c>
      <c r="I9" s="77" t="s">
        <v>14</v>
      </c>
    </row>
    <row r="10" spans="1:16" s="246" customFormat="1" ht="14.25">
      <c r="A10" s="191" t="s">
        <v>15</v>
      </c>
      <c r="B10" s="192" t="s">
        <v>16</v>
      </c>
      <c r="C10" s="193" t="s">
        <v>17</v>
      </c>
      <c r="D10" s="84">
        <v>80117</v>
      </c>
      <c r="E10" s="84">
        <v>1100</v>
      </c>
      <c r="F10" s="84">
        <f t="shared" ref="F10:F16" si="0">(D10-E10)*0.125</f>
        <v>9877.125</v>
      </c>
      <c r="G10" s="84">
        <v>1716.34</v>
      </c>
      <c r="H10" s="84">
        <f t="shared" ref="H10:H33" si="1">(D10-E10+F10+G10)*0.005</f>
        <v>453.052325</v>
      </c>
      <c r="I10" s="84">
        <f t="shared" ref="I10:I33" si="2">D10-E10+F10+H10+G10</f>
        <v>91063.517324999993</v>
      </c>
    </row>
    <row r="11" spans="1:16" s="246" customFormat="1" ht="14.25">
      <c r="A11" s="191" t="s">
        <v>15</v>
      </c>
      <c r="B11" s="192" t="s">
        <v>24</v>
      </c>
      <c r="C11" s="193" t="s">
        <v>25</v>
      </c>
      <c r="D11" s="84">
        <v>80117</v>
      </c>
      <c r="E11" s="84">
        <v>1100</v>
      </c>
      <c r="F11" s="84">
        <f t="shared" si="0"/>
        <v>9877.125</v>
      </c>
      <c r="G11" s="84">
        <v>1716.34</v>
      </c>
      <c r="H11" s="84">
        <f t="shared" si="1"/>
        <v>453.052325</v>
      </c>
      <c r="I11" s="84">
        <f t="shared" si="2"/>
        <v>91063.517324999993</v>
      </c>
    </row>
    <row r="12" spans="1:16" s="246" customFormat="1" ht="14.25">
      <c r="A12" s="191" t="s">
        <v>15</v>
      </c>
      <c r="B12" s="192" t="s">
        <v>20</v>
      </c>
      <c r="C12" s="193" t="s">
        <v>21</v>
      </c>
      <c r="D12" s="84">
        <v>80873</v>
      </c>
      <c r="E12" s="84">
        <v>1100</v>
      </c>
      <c r="F12" s="84">
        <f t="shared" si="0"/>
        <v>9971.625</v>
      </c>
      <c r="G12" s="84">
        <v>1716.34</v>
      </c>
      <c r="H12" s="84">
        <f t="shared" si="1"/>
        <v>457.30482499999999</v>
      </c>
      <c r="I12" s="84">
        <f t="shared" si="2"/>
        <v>91918.269824999996</v>
      </c>
      <c r="M12" s="247"/>
      <c r="N12" s="248"/>
      <c r="O12" s="248"/>
      <c r="P12" s="248"/>
    </row>
    <row r="13" spans="1:16" s="246" customFormat="1" ht="14.25">
      <c r="A13" s="191" t="s">
        <v>15</v>
      </c>
      <c r="B13" s="192" t="s">
        <v>22</v>
      </c>
      <c r="C13" s="193" t="s">
        <v>23</v>
      </c>
      <c r="D13" s="84">
        <v>80620</v>
      </c>
      <c r="E13" s="84">
        <v>1100</v>
      </c>
      <c r="F13" s="84">
        <f t="shared" si="0"/>
        <v>9940</v>
      </c>
      <c r="G13" s="84">
        <v>1716.34</v>
      </c>
      <c r="H13" s="84">
        <f t="shared" si="1"/>
        <v>455.88169999999997</v>
      </c>
      <c r="I13" s="84">
        <f t="shared" si="2"/>
        <v>91632.221699999995</v>
      </c>
      <c r="M13" s="247"/>
      <c r="N13" s="248"/>
      <c r="O13" s="248"/>
      <c r="P13" s="248"/>
    </row>
    <row r="14" spans="1:16" s="246" customFormat="1" ht="14.25">
      <c r="A14" s="191" t="s">
        <v>15</v>
      </c>
      <c r="B14" s="192" t="s">
        <v>18</v>
      </c>
      <c r="C14" s="193" t="s">
        <v>19</v>
      </c>
      <c r="D14" s="84">
        <v>81113</v>
      </c>
      <c r="E14" s="84">
        <v>1100</v>
      </c>
      <c r="F14" s="84">
        <f t="shared" si="0"/>
        <v>10001.625</v>
      </c>
      <c r="G14" s="84">
        <v>1716.34</v>
      </c>
      <c r="H14" s="84">
        <f t="shared" si="1"/>
        <v>458.65482500000002</v>
      </c>
      <c r="I14" s="84">
        <f t="shared" si="2"/>
        <v>92189.619825000002</v>
      </c>
      <c r="M14" s="247"/>
      <c r="N14" s="248"/>
      <c r="O14" s="248"/>
      <c r="P14" s="248"/>
    </row>
    <row r="15" spans="1:16" s="246" customFormat="1">
      <c r="A15" s="90" t="s">
        <v>15</v>
      </c>
      <c r="B15" s="91" t="s">
        <v>263</v>
      </c>
      <c r="C15" s="92" t="s">
        <v>264</v>
      </c>
      <c r="D15" s="84">
        <v>84671</v>
      </c>
      <c r="E15" s="84">
        <v>1100</v>
      </c>
      <c r="F15" s="84">
        <f t="shared" si="0"/>
        <v>10446.375</v>
      </c>
      <c r="G15" s="84">
        <v>1716.34</v>
      </c>
      <c r="H15" s="84">
        <f t="shared" si="1"/>
        <v>478.66857499999998</v>
      </c>
      <c r="I15" s="84">
        <f t="shared" si="2"/>
        <v>96212.383575</v>
      </c>
      <c r="M15" s="247"/>
      <c r="N15" s="248"/>
      <c r="O15" s="248"/>
      <c r="P15" s="248"/>
    </row>
    <row r="16" spans="1:16" s="97" customFormat="1" ht="14.25">
      <c r="A16" s="191" t="s">
        <v>26</v>
      </c>
      <c r="B16" s="192" t="s">
        <v>27</v>
      </c>
      <c r="C16" s="193" t="s">
        <v>23</v>
      </c>
      <c r="D16" s="84">
        <v>82455</v>
      </c>
      <c r="E16" s="84">
        <v>1100</v>
      </c>
      <c r="F16" s="84">
        <f t="shared" si="0"/>
        <v>10169.375</v>
      </c>
      <c r="G16" s="84">
        <v>1716.34</v>
      </c>
      <c r="H16" s="84">
        <f t="shared" si="1"/>
        <v>466.203575</v>
      </c>
      <c r="I16" s="84">
        <f t="shared" si="2"/>
        <v>93706.918575000003</v>
      </c>
      <c r="M16" s="98"/>
      <c r="N16" s="99"/>
      <c r="O16" s="99"/>
      <c r="P16" s="99"/>
    </row>
    <row r="17" spans="1:16" s="246" customFormat="1" ht="14.25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48"/>
      <c r="N17" s="248"/>
      <c r="O17" s="248"/>
      <c r="P17" s="248"/>
    </row>
    <row r="18" spans="1:16" s="246" customFormat="1" ht="14.25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48"/>
      <c r="N18" s="248"/>
      <c r="O18" s="248"/>
      <c r="P18" s="248"/>
    </row>
    <row r="19" spans="1:16" s="246" customFormat="1" ht="14.25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48"/>
      <c r="N19" s="248"/>
      <c r="O19" s="248"/>
      <c r="P19" s="248"/>
    </row>
    <row r="20" spans="1:16" s="246" customFormat="1" ht="14.25">
      <c r="A20" s="191" t="s">
        <v>28</v>
      </c>
      <c r="B20" s="192" t="s">
        <v>29</v>
      </c>
      <c r="C20" s="193" t="s">
        <v>19</v>
      </c>
      <c r="D20" s="367">
        <v>84344</v>
      </c>
      <c r="E20" s="367">
        <v>1100</v>
      </c>
      <c r="F20" s="367">
        <f t="shared" ref="F20" si="3">(D20-E20)*0.125</f>
        <v>10405.5</v>
      </c>
      <c r="G20" s="367">
        <v>1716.34</v>
      </c>
      <c r="H20" s="367">
        <f t="shared" ref="H20" si="4">(D20-E20+F20+G20)*0.005</f>
        <v>476.82920000000001</v>
      </c>
      <c r="I20" s="367">
        <f t="shared" ref="I20" si="5">D20-E20+F20+H20+G20</f>
        <v>95842.669199999989</v>
      </c>
      <c r="M20" s="248"/>
      <c r="N20" s="248"/>
      <c r="O20" s="248"/>
      <c r="P20" s="248"/>
    </row>
    <row r="21" spans="1:16" s="246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48"/>
      <c r="N21" s="248"/>
      <c r="O21" s="248"/>
      <c r="P21" s="248"/>
    </row>
    <row r="22" spans="1:16" s="246" customFormat="1" ht="14.25">
      <c r="A22" s="194" t="s">
        <v>59</v>
      </c>
      <c r="B22" s="192" t="s">
        <v>60</v>
      </c>
      <c r="C22" s="193" t="s">
        <v>19</v>
      </c>
      <c r="D22" s="84">
        <v>90119</v>
      </c>
      <c r="E22" s="84">
        <v>1100</v>
      </c>
      <c r="F22" s="84">
        <f t="shared" ref="F22:F33" si="6">(D22-E22)*0.125</f>
        <v>11127.375</v>
      </c>
      <c r="G22" s="84">
        <v>1716.34</v>
      </c>
      <c r="H22" s="84">
        <f t="shared" si="1"/>
        <v>509.31357500000001</v>
      </c>
      <c r="I22" s="84">
        <f t="shared" si="2"/>
        <v>102372.02857499999</v>
      </c>
      <c r="M22" s="247"/>
      <c r="N22" s="248"/>
      <c r="O22" s="248"/>
      <c r="P22" s="248"/>
    </row>
    <row r="23" spans="1:16" s="246" customFormat="1" ht="14.25">
      <c r="A23" s="194" t="s">
        <v>40</v>
      </c>
      <c r="B23" s="192" t="s">
        <v>41</v>
      </c>
      <c r="C23" s="193" t="s">
        <v>23</v>
      </c>
      <c r="D23" s="84">
        <v>86837</v>
      </c>
      <c r="E23" s="84">
        <v>1100</v>
      </c>
      <c r="F23" s="84">
        <f t="shared" si="6"/>
        <v>10717.125</v>
      </c>
      <c r="G23" s="84">
        <v>1716.34</v>
      </c>
      <c r="H23" s="84">
        <f t="shared" si="1"/>
        <v>490.85232500000001</v>
      </c>
      <c r="I23" s="84">
        <f t="shared" si="2"/>
        <v>98661.317324999996</v>
      </c>
      <c r="M23" s="247"/>
      <c r="N23" s="248"/>
      <c r="O23" s="248"/>
      <c r="P23" s="248"/>
    </row>
    <row r="24" spans="1:16" s="246" customFormat="1" ht="14.25">
      <c r="A24" s="194" t="s">
        <v>40</v>
      </c>
      <c r="B24" s="192" t="s">
        <v>42</v>
      </c>
      <c r="C24" s="193" t="s">
        <v>43</v>
      </c>
      <c r="D24" s="84">
        <v>91164</v>
      </c>
      <c r="E24" s="84">
        <v>1100</v>
      </c>
      <c r="F24" s="84">
        <f t="shared" si="6"/>
        <v>11258</v>
      </c>
      <c r="G24" s="84">
        <v>1716.34</v>
      </c>
      <c r="H24" s="84">
        <f t="shared" si="1"/>
        <v>515.19169999999997</v>
      </c>
      <c r="I24" s="84">
        <f t="shared" si="2"/>
        <v>103553.53169999999</v>
      </c>
      <c r="M24" s="247"/>
      <c r="N24" s="248"/>
      <c r="O24" s="248"/>
      <c r="P24" s="248"/>
    </row>
    <row r="25" spans="1:16" s="246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47"/>
      <c r="N25" s="248"/>
      <c r="O25" s="248"/>
      <c r="P25" s="248"/>
    </row>
    <row r="26" spans="1:16" s="246" customFormat="1" ht="14.25">
      <c r="A26" s="194" t="s">
        <v>40</v>
      </c>
      <c r="B26" s="192" t="s">
        <v>44</v>
      </c>
      <c r="C26" s="193" t="s">
        <v>45</v>
      </c>
      <c r="D26" s="84">
        <v>87353</v>
      </c>
      <c r="E26" s="84">
        <v>1100</v>
      </c>
      <c r="F26" s="84">
        <f t="shared" si="6"/>
        <v>10781.625</v>
      </c>
      <c r="G26" s="84">
        <v>1716.34</v>
      </c>
      <c r="H26" s="84">
        <f t="shared" si="1"/>
        <v>493.75482499999998</v>
      </c>
      <c r="I26" s="84">
        <f t="shared" si="2"/>
        <v>99244.719824999993</v>
      </c>
      <c r="M26" s="247"/>
      <c r="N26" s="248"/>
      <c r="O26" s="248"/>
      <c r="P26" s="248"/>
    </row>
    <row r="27" spans="1:16" s="246" customFormat="1" ht="14.25">
      <c r="A27" s="194" t="s">
        <v>40</v>
      </c>
      <c r="B27" s="192" t="s">
        <v>46</v>
      </c>
      <c r="C27" s="193" t="s">
        <v>45</v>
      </c>
      <c r="D27" s="84">
        <v>87231</v>
      </c>
      <c r="E27" s="84">
        <v>1100</v>
      </c>
      <c r="F27" s="84">
        <f t="shared" si="6"/>
        <v>10766.375</v>
      </c>
      <c r="G27" s="84">
        <v>1716.34</v>
      </c>
      <c r="H27" s="84">
        <f t="shared" si="1"/>
        <v>493.06857500000001</v>
      </c>
      <c r="I27" s="84">
        <f t="shared" si="2"/>
        <v>99106.783574999994</v>
      </c>
      <c r="M27" s="247"/>
      <c r="N27" s="248"/>
      <c r="O27" s="248"/>
      <c r="P27" s="248"/>
    </row>
    <row r="28" spans="1:16" s="246" customFormat="1" ht="14.25">
      <c r="A28" s="194" t="s">
        <v>40</v>
      </c>
      <c r="B28" s="192" t="s">
        <v>47</v>
      </c>
      <c r="C28" s="193" t="s">
        <v>234</v>
      </c>
      <c r="D28" s="84">
        <v>88428</v>
      </c>
      <c r="E28" s="84">
        <v>1100</v>
      </c>
      <c r="F28" s="84">
        <f>(D28-E28)*0.125</f>
        <v>10916</v>
      </c>
      <c r="G28" s="84">
        <v>1716.34</v>
      </c>
      <c r="H28" s="84">
        <f t="shared" si="1"/>
        <v>499.80169999999998</v>
      </c>
      <c r="I28" s="84">
        <f t="shared" si="2"/>
        <v>100460.14169999999</v>
      </c>
      <c r="M28" s="247"/>
      <c r="N28" s="248"/>
      <c r="O28" s="248"/>
      <c r="P28" s="248"/>
    </row>
    <row r="29" spans="1:16" s="246" customFormat="1" ht="14.25">
      <c r="A29" s="194" t="s">
        <v>40</v>
      </c>
      <c r="B29" s="192" t="s">
        <v>49</v>
      </c>
      <c r="C29" s="193" t="s">
        <v>234</v>
      </c>
      <c r="D29" s="84">
        <v>87114</v>
      </c>
      <c r="E29" s="84">
        <v>1100</v>
      </c>
      <c r="F29" s="84">
        <f>(D29-E29)*0.125</f>
        <v>10751.75</v>
      </c>
      <c r="G29" s="84">
        <v>1716.34</v>
      </c>
      <c r="H29" s="84">
        <f t="shared" si="1"/>
        <v>492.41044999999997</v>
      </c>
      <c r="I29" s="84">
        <f t="shared" si="2"/>
        <v>98974.500449999992</v>
      </c>
      <c r="M29" s="247"/>
      <c r="N29" s="248"/>
      <c r="O29" s="248"/>
      <c r="P29" s="248"/>
    </row>
    <row r="30" spans="1:16" s="246" customFormat="1" ht="14.25">
      <c r="A30" s="194" t="s">
        <v>40</v>
      </c>
      <c r="B30" s="192" t="s">
        <v>50</v>
      </c>
      <c r="C30" s="193" t="s">
        <v>51</v>
      </c>
      <c r="D30" s="84">
        <v>89224</v>
      </c>
      <c r="E30" s="84">
        <v>1100</v>
      </c>
      <c r="F30" s="84">
        <f>(D30-E30)*0.125</f>
        <v>11015.5</v>
      </c>
      <c r="G30" s="84">
        <v>1716.34</v>
      </c>
      <c r="H30" s="84">
        <f t="shared" si="1"/>
        <v>504.2792</v>
      </c>
      <c r="I30" s="84">
        <f t="shared" si="2"/>
        <v>101360.1192</v>
      </c>
      <c r="M30" s="247"/>
      <c r="N30" s="248"/>
      <c r="O30" s="248"/>
      <c r="P30" s="248"/>
    </row>
    <row r="31" spans="1:16" s="246" customFormat="1" ht="14.25">
      <c r="A31" s="194" t="s">
        <v>40</v>
      </c>
      <c r="B31" s="192" t="s">
        <v>52</v>
      </c>
      <c r="C31" s="193" t="s">
        <v>53</v>
      </c>
      <c r="D31" s="84">
        <v>87729</v>
      </c>
      <c r="E31" s="84">
        <v>1100</v>
      </c>
      <c r="F31" s="84">
        <f>(D31-E31)*0.125</f>
        <v>10828.625</v>
      </c>
      <c r="G31" s="84">
        <v>1716.34</v>
      </c>
      <c r="H31" s="84">
        <f t="shared" si="1"/>
        <v>495.86982499999999</v>
      </c>
      <c r="I31" s="84">
        <f t="shared" si="2"/>
        <v>99669.834824999998</v>
      </c>
      <c r="M31" s="247"/>
      <c r="N31" s="248"/>
      <c r="O31" s="248"/>
      <c r="P31" s="248"/>
    </row>
    <row r="32" spans="1:16" s="246" customFormat="1" ht="14.25">
      <c r="A32" s="194" t="s">
        <v>40</v>
      </c>
      <c r="B32" s="192" t="s">
        <v>54</v>
      </c>
      <c r="C32" s="193" t="s">
        <v>43</v>
      </c>
      <c r="D32" s="84">
        <v>87314</v>
      </c>
      <c r="E32" s="84">
        <v>1100</v>
      </c>
      <c r="F32" s="84">
        <f>(D32-E32)*0.125</f>
        <v>10776.75</v>
      </c>
      <c r="G32" s="84">
        <v>1716.34</v>
      </c>
      <c r="H32" s="84">
        <f t="shared" ref="H32" si="7">(D32-E32+F32+G32)*0.005</f>
        <v>493.53544999999997</v>
      </c>
      <c r="I32" s="84">
        <f t="shared" ref="I32" si="8">D32-E32+F32+H32+G32</f>
        <v>99200.625449999992</v>
      </c>
      <c r="M32" s="247"/>
      <c r="N32" s="248"/>
      <c r="O32" s="248"/>
      <c r="P32" s="248"/>
    </row>
    <row r="33" spans="1:16" s="97" customFormat="1" ht="14.25">
      <c r="A33" s="194" t="s">
        <v>40</v>
      </c>
      <c r="B33" s="192" t="s">
        <v>55</v>
      </c>
      <c r="C33" s="193" t="s">
        <v>56</v>
      </c>
      <c r="D33" s="84">
        <v>88329</v>
      </c>
      <c r="E33" s="84">
        <v>1100</v>
      </c>
      <c r="F33" s="84">
        <f t="shared" si="6"/>
        <v>10903.625</v>
      </c>
      <c r="G33" s="84">
        <v>1716.34</v>
      </c>
      <c r="H33" s="84">
        <f t="shared" si="1"/>
        <v>499.24482499999999</v>
      </c>
      <c r="I33" s="84">
        <f t="shared" si="2"/>
        <v>100348.209825</v>
      </c>
      <c r="M33" s="98"/>
      <c r="N33" s="99"/>
      <c r="O33" s="99"/>
      <c r="P33" s="99"/>
    </row>
    <row r="34" spans="1:16" s="246" customFormat="1" ht="14.25">
      <c r="A34" s="194" t="s">
        <v>40</v>
      </c>
      <c r="B34" s="192" t="s">
        <v>57</v>
      </c>
      <c r="C34" s="193" t="s">
        <v>58</v>
      </c>
      <c r="D34" s="84">
        <v>88329</v>
      </c>
      <c r="E34" s="84">
        <v>1100</v>
      </c>
      <c r="F34" s="84">
        <f t="shared" ref="F34" si="9">(D34-E34)*0.125</f>
        <v>10903.625</v>
      </c>
      <c r="G34" s="84">
        <v>1716.34</v>
      </c>
      <c r="H34" s="84">
        <f t="shared" ref="H34" si="10">(D34-E34+F34+G34)*0.005</f>
        <v>499.24482499999999</v>
      </c>
      <c r="I34" s="84">
        <f t="shared" ref="I34" si="11">D34-E34+F34+H34+G34</f>
        <v>100348.209825</v>
      </c>
      <c r="M34" s="247"/>
      <c r="N34" s="248"/>
      <c r="O34" s="248"/>
      <c r="P34" s="248"/>
    </row>
    <row r="35" spans="1:16" s="246" customFormat="1" ht="14.25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48"/>
      <c r="N35" s="248"/>
      <c r="O35" s="248"/>
      <c r="P35" s="248"/>
    </row>
    <row r="36" spans="1:16" s="246" customFormat="1" thickBo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48"/>
      <c r="N36" s="248"/>
      <c r="O36" s="248"/>
      <c r="P36" s="248"/>
    </row>
    <row r="37" spans="1:16" s="246" customFormat="1" ht="18.75" thickBot="1">
      <c r="A37" s="506" t="s">
        <v>66</v>
      </c>
      <c r="B37" s="507"/>
      <c r="C37" s="507"/>
      <c r="D37" s="507"/>
      <c r="E37" s="507"/>
      <c r="F37" s="507"/>
      <c r="G37" s="507"/>
      <c r="H37" s="507"/>
      <c r="I37" s="508"/>
      <c r="M37" s="248"/>
      <c r="N37" s="248"/>
      <c r="O37" s="248"/>
      <c r="P37" s="248"/>
    </row>
    <row r="38" spans="1:16" s="250" customFormat="1">
      <c r="A38" s="476" t="s">
        <v>7</v>
      </c>
      <c r="B38" s="476"/>
      <c r="C38" s="355" t="s">
        <v>8</v>
      </c>
      <c r="D38" s="355" t="s">
        <v>9</v>
      </c>
      <c r="E38" s="355" t="s">
        <v>10</v>
      </c>
      <c r="F38" s="355" t="s">
        <v>11</v>
      </c>
      <c r="G38" s="355" t="s">
        <v>12</v>
      </c>
      <c r="H38" s="355" t="s">
        <v>13</v>
      </c>
      <c r="I38" s="355" t="s">
        <v>14</v>
      </c>
      <c r="M38" s="251"/>
      <c r="N38" s="251"/>
      <c r="O38" s="251"/>
      <c r="P38" s="251"/>
    </row>
    <row r="39" spans="1:16" s="253" customFormat="1" ht="14.25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54"/>
      <c r="N39" s="254"/>
      <c r="O39" s="254"/>
      <c r="P39" s="254"/>
    </row>
    <row r="40" spans="1:16" s="253" customFormat="1" ht="14.25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54"/>
      <c r="N40" s="254"/>
      <c r="O40" s="254"/>
      <c r="P40" s="254"/>
    </row>
    <row r="41" spans="1:16" s="253" customFormat="1" ht="14.25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54"/>
      <c r="N41" s="254"/>
      <c r="O41" s="254"/>
      <c r="P41" s="254"/>
    </row>
    <row r="42" spans="1:16" s="246" customFormat="1" ht="14.25">
      <c r="A42" s="191" t="s">
        <v>75</v>
      </c>
      <c r="B42" s="192" t="s">
        <v>76</v>
      </c>
      <c r="C42" s="200" t="s">
        <v>77</v>
      </c>
      <c r="D42" s="84">
        <v>87737</v>
      </c>
      <c r="E42" s="84">
        <v>1100</v>
      </c>
      <c r="F42" s="84">
        <f t="shared" ref="F42:F44" si="12">(D42-E42)*0.125</f>
        <v>10829.625</v>
      </c>
      <c r="G42" s="84">
        <v>1716.34</v>
      </c>
      <c r="H42" s="84">
        <f>(D42-E42+F42+G42)*0.005</f>
        <v>495.91482500000001</v>
      </c>
      <c r="I42" s="84">
        <f>D42-E42+F42+H42+G42</f>
        <v>99678.879824999996</v>
      </c>
      <c r="M42" s="248"/>
      <c r="N42" s="248"/>
      <c r="O42" s="248"/>
      <c r="P42" s="248"/>
    </row>
    <row r="43" spans="1:16" s="97" customFormat="1" ht="14.25">
      <c r="A43" s="191" t="s">
        <v>75</v>
      </c>
      <c r="B43" s="192" t="s">
        <v>78</v>
      </c>
      <c r="C43" s="200" t="s">
        <v>43</v>
      </c>
      <c r="D43" s="84">
        <v>87389</v>
      </c>
      <c r="E43" s="84">
        <v>1100</v>
      </c>
      <c r="F43" s="84">
        <f t="shared" si="12"/>
        <v>10786.125</v>
      </c>
      <c r="G43" s="84">
        <v>1716.34</v>
      </c>
      <c r="H43" s="84">
        <f t="shared" ref="H43:H46" si="13">(D43-E43+F43+G43)*0.005</f>
        <v>493.95732499999997</v>
      </c>
      <c r="I43" s="84">
        <f t="shared" ref="I43:I46" si="14">D43-E43+F43+H43+G43</f>
        <v>99285.422324999992</v>
      </c>
      <c r="M43" s="99"/>
      <c r="N43" s="99"/>
      <c r="O43" s="99"/>
      <c r="P43" s="99"/>
    </row>
    <row r="44" spans="1:16" s="246" customFormat="1" ht="14.25">
      <c r="A44" s="191" t="s">
        <v>79</v>
      </c>
      <c r="B44" s="192" t="s">
        <v>80</v>
      </c>
      <c r="C44" s="200" t="s">
        <v>43</v>
      </c>
      <c r="D44" s="84">
        <v>88882</v>
      </c>
      <c r="E44" s="84">
        <v>1100</v>
      </c>
      <c r="F44" s="84">
        <f t="shared" si="12"/>
        <v>10972.75</v>
      </c>
      <c r="G44" s="84">
        <v>1716.34</v>
      </c>
      <c r="H44" s="84">
        <f>(D44-E44+F44+G44)*0.005</f>
        <v>502.35545000000002</v>
      </c>
      <c r="I44" s="84">
        <f>D44-E44+F44+H44+G44</f>
        <v>100973.44545</v>
      </c>
      <c r="M44" s="248"/>
      <c r="N44" s="248"/>
      <c r="O44" s="248"/>
      <c r="P44" s="248"/>
    </row>
    <row r="45" spans="1:16" s="246" customFormat="1" ht="14.25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48"/>
      <c r="N45" s="248"/>
      <c r="O45" s="248"/>
      <c r="P45" s="248"/>
    </row>
    <row r="46" spans="1:16" s="246" customFormat="1" ht="14.25">
      <c r="A46" s="191" t="s">
        <v>82</v>
      </c>
      <c r="B46" s="192" t="s">
        <v>83</v>
      </c>
      <c r="C46" s="200" t="s">
        <v>84</v>
      </c>
      <c r="D46" s="84">
        <v>90804</v>
      </c>
      <c r="E46" s="84">
        <v>1100</v>
      </c>
      <c r="F46" s="84">
        <f>(D46-E46)*0.125</f>
        <v>11213</v>
      </c>
      <c r="G46" s="84">
        <v>1716.34</v>
      </c>
      <c r="H46" s="84">
        <f t="shared" si="13"/>
        <v>513.16669999999999</v>
      </c>
      <c r="I46" s="84">
        <f t="shared" si="14"/>
        <v>103146.5067</v>
      </c>
      <c r="M46" s="248"/>
      <c r="N46" s="248"/>
      <c r="O46" s="248"/>
      <c r="P46" s="248"/>
    </row>
    <row r="47" spans="1:16" s="246" customFormat="1" ht="14.25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48"/>
      <c r="N47" s="248"/>
      <c r="O47" s="248"/>
      <c r="P47" s="248"/>
    </row>
    <row r="48" spans="1:16" s="97" customFormat="1" ht="14.25">
      <c r="A48" s="191" t="s">
        <v>94</v>
      </c>
      <c r="B48" s="192" t="s">
        <v>95</v>
      </c>
      <c r="C48" s="202" t="s">
        <v>96</v>
      </c>
      <c r="D48" s="84">
        <v>88128</v>
      </c>
      <c r="E48" s="84">
        <v>1100</v>
      </c>
      <c r="F48" s="84">
        <f>(D48-E48)*0.125</f>
        <v>10878.5</v>
      </c>
      <c r="G48" s="84">
        <v>1716.34</v>
      </c>
      <c r="H48" s="84">
        <f>(D48-E48+F48+G48)*0.005</f>
        <v>498.11419999999998</v>
      </c>
      <c r="I48" s="84">
        <f>D48-E48+F48+H48+G48</f>
        <v>100120.95419999999</v>
      </c>
      <c r="M48" s="99"/>
      <c r="N48" s="99"/>
      <c r="O48" s="99"/>
      <c r="P48" s="99"/>
    </row>
    <row r="49" spans="1:16" s="97" customFormat="1" ht="14.25">
      <c r="A49" s="191" t="s">
        <v>94</v>
      </c>
      <c r="B49" s="192" t="s">
        <v>97</v>
      </c>
      <c r="C49" s="202" t="s">
        <v>98</v>
      </c>
      <c r="D49" s="84">
        <v>88128</v>
      </c>
      <c r="E49" s="85">
        <v>1100</v>
      </c>
      <c r="F49" s="84">
        <f>(D49-E49)*0.125</f>
        <v>10878.5</v>
      </c>
      <c r="G49" s="84">
        <v>1716.34</v>
      </c>
      <c r="H49" s="85">
        <f>(D49-E49+F49+G49)*0.005</f>
        <v>498.11419999999998</v>
      </c>
      <c r="I49" s="85">
        <f>D49-E49+F49+H49+G49</f>
        <v>100120.95419999999</v>
      </c>
      <c r="M49" s="99"/>
      <c r="N49" s="99"/>
      <c r="O49" s="99"/>
      <c r="P49" s="99"/>
    </row>
    <row r="50" spans="1:16" s="246" customFormat="1" ht="14.25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48"/>
      <c r="N50" s="248"/>
      <c r="O50" s="248"/>
      <c r="P50" s="248"/>
    </row>
    <row r="51" spans="1:16" s="246" customFormat="1" ht="14.25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48"/>
      <c r="N51" s="248"/>
      <c r="O51" s="248"/>
      <c r="P51" s="248"/>
    </row>
    <row r="52" spans="1:16" s="246" customFormat="1" ht="14.25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48"/>
      <c r="N52" s="248"/>
      <c r="O52" s="248"/>
      <c r="P52" s="248"/>
    </row>
    <row r="53" spans="1:16" s="246" customFormat="1" ht="14.25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48"/>
      <c r="N53" s="248"/>
      <c r="O53" s="248"/>
      <c r="P53" s="248"/>
    </row>
    <row r="54" spans="1:16" s="246" customFormat="1" ht="14.25">
      <c r="A54" s="191" t="s">
        <v>108</v>
      </c>
      <c r="B54" s="192" t="s">
        <v>111</v>
      </c>
      <c r="C54" s="193" t="s">
        <v>98</v>
      </c>
      <c r="D54" s="84"/>
      <c r="E54" s="85"/>
      <c r="F54" s="84"/>
      <c r="G54" s="84"/>
      <c r="H54" s="85"/>
      <c r="I54" s="85"/>
      <c r="M54" s="248"/>
      <c r="N54" s="248"/>
      <c r="O54" s="248"/>
      <c r="P54" s="248"/>
    </row>
    <row r="55" spans="1:16" s="250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251"/>
      <c r="N55" s="251"/>
      <c r="O55" s="251"/>
      <c r="P55" s="251"/>
    </row>
    <row r="56" spans="1:16" s="246" customFormat="1" ht="14.25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48"/>
      <c r="N56" s="248"/>
      <c r="O56" s="248"/>
      <c r="P56" s="248"/>
    </row>
    <row r="57" spans="1:16" s="97" customFormat="1" ht="14.25">
      <c r="A57" s="191" t="s">
        <v>88</v>
      </c>
      <c r="B57" s="192" t="s">
        <v>89</v>
      </c>
      <c r="C57" s="200" t="s">
        <v>90</v>
      </c>
      <c r="D57" s="365"/>
      <c r="E57" s="84"/>
      <c r="F57" s="84"/>
      <c r="G57" s="84"/>
      <c r="H57" s="84"/>
      <c r="I57" s="84"/>
    </row>
    <row r="58" spans="1:16" s="246" customFormat="1" ht="14.25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48"/>
      <c r="N58" s="248"/>
      <c r="O58" s="248"/>
      <c r="P58" s="248"/>
    </row>
    <row r="59" spans="1:16" s="246" customFormat="1" ht="14.25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48"/>
      <c r="N59" s="248"/>
      <c r="O59" s="248"/>
      <c r="P59" s="248"/>
    </row>
    <row r="60" spans="1:16" s="246" customFormat="1" ht="14.25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47"/>
      <c r="N60" s="247"/>
      <c r="O60" s="247"/>
      <c r="P60" s="247"/>
    </row>
    <row r="61" spans="1:16" s="246" customFormat="1" ht="14.25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47"/>
      <c r="N61" s="247"/>
      <c r="O61" s="247"/>
      <c r="P61" s="247"/>
    </row>
    <row r="62" spans="1:16" s="246" customFormat="1" ht="14.25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47"/>
      <c r="N62" s="247"/>
      <c r="O62" s="247"/>
      <c r="P62" s="247"/>
    </row>
    <row r="63" spans="1:16" s="246" customFormat="1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47"/>
      <c r="N63" s="247"/>
      <c r="O63" s="247"/>
      <c r="P63" s="247"/>
    </row>
    <row r="64" spans="1:16" s="246" customFormat="1" ht="18.75" thickBot="1">
      <c r="A64" s="506" t="s">
        <v>118</v>
      </c>
      <c r="B64" s="507"/>
      <c r="C64" s="507"/>
      <c r="D64" s="507"/>
      <c r="E64" s="507"/>
      <c r="F64" s="507"/>
      <c r="G64" s="507"/>
      <c r="H64" s="507"/>
      <c r="I64" s="508"/>
      <c r="M64" s="248"/>
      <c r="N64" s="248"/>
      <c r="O64" s="248"/>
      <c r="P64" s="248"/>
    </row>
    <row r="65" spans="1:16" s="246" customFormat="1">
      <c r="A65" s="476" t="s">
        <v>7</v>
      </c>
      <c r="B65" s="476"/>
      <c r="C65" s="355" t="s">
        <v>8</v>
      </c>
      <c r="D65" s="355" t="s">
        <v>9</v>
      </c>
      <c r="E65" s="355" t="s">
        <v>10</v>
      </c>
      <c r="F65" s="355" t="s">
        <v>11</v>
      </c>
      <c r="G65" s="355" t="s">
        <v>12</v>
      </c>
      <c r="H65" s="355" t="s">
        <v>13</v>
      </c>
      <c r="I65" s="355" t="s">
        <v>14</v>
      </c>
      <c r="M65" s="248"/>
      <c r="N65" s="248"/>
      <c r="O65" s="248"/>
      <c r="P65" s="248"/>
    </row>
    <row r="66" spans="1:16" s="246" customFormat="1" ht="14.25">
      <c r="A66" s="209" t="s">
        <v>124</v>
      </c>
      <c r="B66" s="210" t="s">
        <v>125</v>
      </c>
      <c r="C66" s="193" t="s">
        <v>68</v>
      </c>
      <c r="D66" s="365">
        <v>90575</v>
      </c>
      <c r="E66" s="84">
        <v>1100</v>
      </c>
      <c r="F66" s="84">
        <f>(D66-E66)*0.125</f>
        <v>11184.375</v>
      </c>
      <c r="G66" s="84">
        <v>1716.34</v>
      </c>
      <c r="H66" s="84">
        <f>(D66-E66+F66+G66)*0.005</f>
        <v>511.87857500000001</v>
      </c>
      <c r="I66" s="84">
        <f>D66-E66+F66+H66+G66</f>
        <v>102887.59357499999</v>
      </c>
      <c r="M66" s="248"/>
      <c r="N66" s="248"/>
      <c r="O66" s="248"/>
      <c r="P66" s="248"/>
    </row>
    <row r="67" spans="1:16" s="246" customFormat="1" ht="14.25">
      <c r="A67" s="209" t="s">
        <v>124</v>
      </c>
      <c r="B67" s="210" t="s">
        <v>126</v>
      </c>
      <c r="C67" s="193" t="s">
        <v>127</v>
      </c>
      <c r="D67" s="365">
        <v>90620</v>
      </c>
      <c r="E67" s="84">
        <v>1100</v>
      </c>
      <c r="F67" s="84">
        <f t="shared" ref="F67:F71" si="15">(D67-E67)*0.125</f>
        <v>11190</v>
      </c>
      <c r="G67" s="84">
        <v>1716.34</v>
      </c>
      <c r="H67" s="84">
        <f t="shared" ref="H67:H71" si="16">(D67-E67+F67+G67)*0.005</f>
        <v>512.13170000000002</v>
      </c>
      <c r="I67" s="84">
        <f t="shared" ref="I67:I71" si="17">D67-E67+F67+H67+G67</f>
        <v>102938.47169999999</v>
      </c>
      <c r="M67" s="248"/>
      <c r="N67" s="248"/>
      <c r="O67" s="248"/>
      <c r="P67" s="248"/>
    </row>
    <row r="68" spans="1:16" s="253" customFormat="1" ht="14.25">
      <c r="A68" s="209" t="s">
        <v>124</v>
      </c>
      <c r="B68" s="210" t="s">
        <v>128</v>
      </c>
      <c r="C68" s="193" t="s">
        <v>127</v>
      </c>
      <c r="D68" s="365">
        <v>91117</v>
      </c>
      <c r="E68" s="84">
        <v>1100</v>
      </c>
      <c r="F68" s="84">
        <f t="shared" si="15"/>
        <v>11252.125</v>
      </c>
      <c r="G68" s="84">
        <v>1716.34</v>
      </c>
      <c r="H68" s="84">
        <f t="shared" si="16"/>
        <v>514.927325</v>
      </c>
      <c r="I68" s="84">
        <f t="shared" si="17"/>
        <v>103500.39232499999</v>
      </c>
      <c r="J68" s="97"/>
      <c r="M68" s="254"/>
      <c r="N68" s="254"/>
      <c r="O68" s="254"/>
      <c r="P68" s="254"/>
    </row>
    <row r="69" spans="1:16" s="253" customFormat="1" ht="14.25">
      <c r="A69" s="209" t="s">
        <v>129</v>
      </c>
      <c r="B69" s="210" t="s">
        <v>130</v>
      </c>
      <c r="C69" s="193" t="s">
        <v>131</v>
      </c>
      <c r="D69" s="365">
        <v>92612</v>
      </c>
      <c r="E69" s="84">
        <v>1100</v>
      </c>
      <c r="F69" s="84">
        <f t="shared" si="15"/>
        <v>11439</v>
      </c>
      <c r="G69" s="84">
        <v>1716.34</v>
      </c>
      <c r="H69" s="84">
        <f t="shared" si="16"/>
        <v>523.33669999999995</v>
      </c>
      <c r="I69" s="84">
        <f t="shared" si="17"/>
        <v>105190.6767</v>
      </c>
      <c r="M69" s="254"/>
      <c r="N69" s="254"/>
      <c r="O69" s="254"/>
      <c r="P69" s="254"/>
    </row>
    <row r="70" spans="1:16" s="253" customFormat="1" ht="14.25">
      <c r="A70" s="209" t="s">
        <v>132</v>
      </c>
      <c r="B70" s="210" t="s">
        <v>133</v>
      </c>
      <c r="C70" s="193" t="s">
        <v>134</v>
      </c>
      <c r="D70" s="365">
        <v>92811</v>
      </c>
      <c r="E70" s="84">
        <v>1100</v>
      </c>
      <c r="F70" s="84">
        <f t="shared" si="15"/>
        <v>11463.875</v>
      </c>
      <c r="G70" s="84">
        <v>1716.34</v>
      </c>
      <c r="H70" s="84">
        <f>(D70-E70+F70+G70)*0.005</f>
        <v>524.45607499999994</v>
      </c>
      <c r="I70" s="84">
        <f>D70-E70+F70+H70+G70</f>
        <v>105415.67107499999</v>
      </c>
      <c r="M70" s="254"/>
      <c r="N70" s="254"/>
      <c r="O70" s="254"/>
      <c r="P70" s="254"/>
    </row>
    <row r="71" spans="1:16" s="263" customFormat="1" ht="14.25">
      <c r="A71" s="209" t="s">
        <v>132</v>
      </c>
      <c r="B71" s="210" t="s">
        <v>135</v>
      </c>
      <c r="C71" s="193" t="s">
        <v>134</v>
      </c>
      <c r="D71" s="365">
        <v>94592</v>
      </c>
      <c r="E71" s="84">
        <v>1100</v>
      </c>
      <c r="F71" s="84">
        <f t="shared" si="15"/>
        <v>11686.5</v>
      </c>
      <c r="G71" s="84">
        <v>1716.34</v>
      </c>
      <c r="H71" s="84">
        <f t="shared" si="16"/>
        <v>534.4742</v>
      </c>
      <c r="I71" s="84">
        <f t="shared" si="17"/>
        <v>107429.31419999999</v>
      </c>
      <c r="M71" s="264"/>
      <c r="N71" s="264"/>
      <c r="O71" s="264"/>
      <c r="P71" s="264"/>
    </row>
    <row r="72" spans="1:16" s="97" customFormat="1" ht="14.25">
      <c r="A72" s="209" t="s">
        <v>119</v>
      </c>
      <c r="B72" s="210" t="s">
        <v>120</v>
      </c>
      <c r="C72" s="193" t="s">
        <v>121</v>
      </c>
      <c r="D72" s="365"/>
      <c r="E72" s="84"/>
      <c r="F72" s="84"/>
      <c r="G72" s="84"/>
      <c r="H72" s="84"/>
      <c r="I72" s="84"/>
      <c r="J72" s="253"/>
      <c r="M72" s="99"/>
      <c r="N72" s="99"/>
      <c r="O72" s="99"/>
      <c r="P72" s="99"/>
    </row>
    <row r="73" spans="1:16" s="97" customFormat="1" ht="14.25">
      <c r="A73" s="211" t="s">
        <v>119</v>
      </c>
      <c r="B73" s="212" t="s">
        <v>122</v>
      </c>
      <c r="C73" s="193" t="s">
        <v>123</v>
      </c>
      <c r="D73" s="365"/>
      <c r="E73" s="84"/>
      <c r="F73" s="84"/>
      <c r="G73" s="84"/>
      <c r="H73" s="84"/>
      <c r="I73" s="84"/>
      <c r="J73" s="253"/>
      <c r="M73" s="99"/>
      <c r="N73" s="99"/>
      <c r="O73" s="99"/>
      <c r="P73" s="99"/>
    </row>
    <row r="74" spans="1:16" s="246" customFormat="1" ht="14.25">
      <c r="A74" s="191" t="s">
        <v>63</v>
      </c>
      <c r="B74" s="192" t="s">
        <v>136</v>
      </c>
      <c r="C74" s="203"/>
      <c r="D74" s="84"/>
      <c r="E74" s="84"/>
      <c r="F74" s="84"/>
      <c r="G74" s="84"/>
      <c r="H74" s="84"/>
      <c r="I74" s="84"/>
      <c r="J74" s="97"/>
      <c r="M74" s="248"/>
      <c r="N74" s="248"/>
      <c r="O74" s="248"/>
      <c r="P74" s="248"/>
    </row>
    <row r="75" spans="1:16" s="246" customFormat="1" ht="14.25">
      <c r="A75" s="191" t="s">
        <v>63</v>
      </c>
      <c r="B75" s="192" t="s">
        <v>137</v>
      </c>
      <c r="C75" s="203"/>
      <c r="D75" s="84"/>
      <c r="E75" s="84"/>
      <c r="F75" s="84"/>
      <c r="G75" s="84"/>
      <c r="H75" s="84"/>
      <c r="I75" s="84"/>
      <c r="M75" s="248"/>
      <c r="N75" s="248"/>
      <c r="O75" s="248"/>
      <c r="P75" s="248"/>
    </row>
    <row r="76" spans="1:16" s="246" customFormat="1" thickBot="1">
      <c r="A76" s="204" t="s">
        <v>63</v>
      </c>
      <c r="B76" s="205" t="s">
        <v>138</v>
      </c>
      <c r="C76" s="213"/>
      <c r="D76" s="84"/>
      <c r="E76" s="84"/>
      <c r="F76" s="84"/>
      <c r="G76" s="84"/>
      <c r="H76" s="84"/>
      <c r="I76" s="84"/>
      <c r="M76" s="248"/>
      <c r="N76" s="248"/>
      <c r="O76" s="248"/>
      <c r="P76" s="248"/>
    </row>
    <row r="77" spans="1:16" s="246" customFormat="1" ht="13.5" thickBot="1">
      <c r="A77" s="500" t="s">
        <v>139</v>
      </c>
      <c r="B77" s="501"/>
      <c r="C77" s="501"/>
      <c r="D77" s="501"/>
      <c r="E77" s="502"/>
      <c r="F77" s="268"/>
      <c r="G77" s="268"/>
      <c r="H77" s="268"/>
      <c r="I77" s="268"/>
      <c r="M77" s="248"/>
      <c r="N77" s="248"/>
      <c r="O77" s="248"/>
      <c r="P77" s="248"/>
    </row>
    <row r="78" spans="1:16" s="246" customFormat="1" ht="13.5" thickBot="1">
      <c r="A78" s="500" t="s">
        <v>140</v>
      </c>
      <c r="B78" s="502"/>
      <c r="C78" s="253"/>
      <c r="D78" s="503" t="s">
        <v>141</v>
      </c>
      <c r="E78" s="504"/>
      <c r="F78" s="268"/>
      <c r="G78" s="268" t="s">
        <v>227</v>
      </c>
      <c r="H78" s="268"/>
      <c r="I78" s="268"/>
      <c r="M78" s="248"/>
      <c r="N78" s="248"/>
      <c r="O78" s="248"/>
      <c r="P78" s="248"/>
    </row>
    <row r="79" spans="1:16" s="246" customFormat="1" ht="12.75">
      <c r="A79" s="269" t="s">
        <v>142</v>
      </c>
      <c r="B79" s="270" t="s">
        <v>143</v>
      </c>
      <c r="C79" s="263"/>
      <c r="D79" s="271" t="s">
        <v>142</v>
      </c>
      <c r="E79" s="271" t="s">
        <v>143</v>
      </c>
      <c r="F79" s="268"/>
      <c r="G79" s="268" t="s">
        <v>257</v>
      </c>
      <c r="H79" s="268"/>
      <c r="I79" s="268"/>
      <c r="M79" s="248"/>
      <c r="N79" s="248"/>
      <c r="O79" s="248"/>
      <c r="P79" s="248"/>
    </row>
    <row r="80" spans="1:16" s="246" customFormat="1" ht="12.75">
      <c r="A80" s="272" t="s">
        <v>144</v>
      </c>
      <c r="B80" s="273">
        <v>300</v>
      </c>
      <c r="C80" s="263"/>
      <c r="D80" s="258" t="s">
        <v>145</v>
      </c>
      <c r="E80" s="274">
        <v>300</v>
      </c>
      <c r="F80" s="268"/>
      <c r="G80" s="268"/>
      <c r="H80" s="268"/>
      <c r="I80" s="268"/>
      <c r="M80" s="248"/>
      <c r="N80" s="248"/>
      <c r="O80" s="248"/>
      <c r="P80" s="248"/>
    </row>
    <row r="81" spans="1:16" s="246" customFormat="1" ht="12.75">
      <c r="A81" s="272" t="s">
        <v>146</v>
      </c>
      <c r="B81" s="273">
        <v>400</v>
      </c>
      <c r="C81" s="263"/>
      <c r="D81" s="258" t="s">
        <v>147</v>
      </c>
      <c r="E81" s="274">
        <v>400</v>
      </c>
      <c r="F81" s="268"/>
      <c r="G81" s="268"/>
      <c r="H81" s="268"/>
      <c r="I81" s="268"/>
      <c r="M81" s="248"/>
      <c r="N81" s="248"/>
      <c r="O81" s="248"/>
      <c r="P81" s="248"/>
    </row>
    <row r="82" spans="1:16" s="246" customFormat="1" ht="12.75">
      <c r="A82" s="272" t="s">
        <v>148</v>
      </c>
      <c r="B82" s="273">
        <v>500</v>
      </c>
      <c r="C82" s="263"/>
      <c r="D82" s="258" t="s">
        <v>149</v>
      </c>
      <c r="E82" s="274">
        <v>500</v>
      </c>
      <c r="F82" s="268"/>
      <c r="G82" s="268"/>
      <c r="H82" s="268"/>
      <c r="I82" s="268"/>
      <c r="M82" s="248"/>
      <c r="N82" s="248"/>
      <c r="O82" s="248"/>
      <c r="P82" s="248"/>
    </row>
    <row r="83" spans="1:16" s="246" customFormat="1" ht="12.75">
      <c r="A83" s="272" t="s">
        <v>150</v>
      </c>
      <c r="B83" s="273">
        <v>600</v>
      </c>
      <c r="C83" s="263"/>
      <c r="D83" s="258" t="s">
        <v>151</v>
      </c>
      <c r="E83" s="274">
        <v>600</v>
      </c>
      <c r="F83" s="268"/>
      <c r="G83" s="268"/>
      <c r="H83" s="268"/>
      <c r="I83" s="268"/>
    </row>
    <row r="84" spans="1:16" s="246" customFormat="1" ht="12.75">
      <c r="A84" s="272" t="s">
        <v>152</v>
      </c>
      <c r="B84" s="273">
        <v>700</v>
      </c>
      <c r="C84" s="263"/>
      <c r="D84" s="258" t="s">
        <v>153</v>
      </c>
      <c r="E84" s="274">
        <v>700</v>
      </c>
      <c r="F84" s="268"/>
      <c r="G84" s="268"/>
      <c r="H84" s="268"/>
      <c r="I84" s="268"/>
    </row>
    <row r="85" spans="1:16" s="246" customFormat="1" ht="12.75">
      <c r="A85" s="272" t="s">
        <v>154</v>
      </c>
      <c r="B85" s="273">
        <v>800</v>
      </c>
      <c r="C85" s="263"/>
      <c r="D85" s="258" t="s">
        <v>155</v>
      </c>
      <c r="E85" s="274">
        <v>750</v>
      </c>
      <c r="F85" s="268"/>
      <c r="G85" s="268"/>
      <c r="H85" s="268"/>
      <c r="I85" s="268"/>
    </row>
    <row r="86" spans="1:16" s="246" customFormat="1" ht="12.75">
      <c r="A86" s="275" t="s">
        <v>156</v>
      </c>
      <c r="B86" s="276">
        <v>900</v>
      </c>
      <c r="C86" s="263"/>
      <c r="D86" s="258" t="s">
        <v>157</v>
      </c>
      <c r="E86" s="274">
        <v>800</v>
      </c>
      <c r="F86" s="268"/>
      <c r="G86" s="268"/>
      <c r="H86" s="268"/>
      <c r="I86" s="268"/>
    </row>
    <row r="87" spans="1:16" s="246" customFormat="1" ht="12.75">
      <c r="A87" s="251" t="s">
        <v>237</v>
      </c>
      <c r="B87" s="277"/>
      <c r="C87" s="263"/>
      <c r="D87" s="264"/>
      <c r="E87" s="278"/>
      <c r="F87" s="268"/>
      <c r="G87" s="268"/>
      <c r="H87" s="268"/>
      <c r="I87" s="268"/>
    </row>
    <row r="88" spans="1:16" s="246" customFormat="1" ht="12.75">
      <c r="A88" s="279" t="s">
        <v>159</v>
      </c>
      <c r="B88" s="280"/>
      <c r="C88" s="281"/>
      <c r="D88" s="281"/>
      <c r="E88" s="281"/>
      <c r="F88" s="281"/>
      <c r="G88" s="281"/>
      <c r="H88" s="281"/>
      <c r="I88" s="281"/>
    </row>
    <row r="89" spans="1:16" s="246" customFormat="1" ht="12.75">
      <c r="A89" s="279" t="s">
        <v>160</v>
      </c>
      <c r="B89" s="280"/>
      <c r="C89" s="281"/>
      <c r="D89" s="281"/>
      <c r="E89" s="281"/>
      <c r="F89" s="281"/>
      <c r="G89" s="281"/>
      <c r="H89" s="281"/>
      <c r="I89" s="28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</mergeCells>
  <pageMargins left="0.25" right="0.25" top="0.75" bottom="0.75" header="0.3" footer="0.3"/>
  <pageSetup scale="53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workbookViewId="0">
      <selection activeCell="D14" sqref="D14"/>
    </sheetView>
  </sheetViews>
  <sheetFormatPr defaultColWidth="14.85546875" defaultRowHeight="15.75"/>
  <cols>
    <col min="1" max="1" width="25.85546875" customWidth="1"/>
    <col min="2" max="2" width="17.140625" style="1" customWidth="1"/>
    <col min="3" max="3" width="13.85546875" style="2" customWidth="1"/>
    <col min="4" max="4" width="21.28515625" style="2" customWidth="1"/>
    <col min="5" max="5" width="20.5703125" style="2" customWidth="1"/>
    <col min="6" max="6" width="19" style="2" customWidth="1"/>
    <col min="7" max="7" width="18" style="70" customWidth="1"/>
    <col min="8" max="8" width="17.85546875" style="2" customWidth="1"/>
    <col min="9" max="9" width="24.28515625" style="2" customWidth="1"/>
  </cols>
  <sheetData>
    <row r="1" spans="1:16" ht="49.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 ht="15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6.5" thickBot="1"/>
    <row r="6" spans="1:16" ht="15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180</v>
      </c>
    </row>
    <row r="7" spans="1:16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62" customFormat="1">
      <c r="A9" s="509" t="s">
        <v>7</v>
      </c>
      <c r="B9" s="509"/>
      <c r="C9" s="32" t="s">
        <v>8</v>
      </c>
      <c r="D9" s="32" t="s">
        <v>9</v>
      </c>
      <c r="E9" s="32" t="s">
        <v>10</v>
      </c>
      <c r="F9" s="32" t="s">
        <v>11</v>
      </c>
      <c r="G9" s="80" t="s">
        <v>12</v>
      </c>
      <c r="H9" s="32" t="s">
        <v>13</v>
      </c>
      <c r="I9" s="32" t="s">
        <v>14</v>
      </c>
    </row>
    <row r="10" spans="1:16" s="229" customFormat="1">
      <c r="A10" s="90" t="s">
        <v>15</v>
      </c>
      <c r="B10" s="91" t="s">
        <v>16</v>
      </c>
      <c r="C10" s="92" t="s">
        <v>17</v>
      </c>
      <c r="D10" s="78">
        <v>80586</v>
      </c>
      <c r="E10" s="78">
        <v>1100</v>
      </c>
      <c r="F10" s="78">
        <f t="shared" ref="F10:F16" si="0">(D10-E10)*0.125</f>
        <v>9935.75</v>
      </c>
      <c r="G10" s="78">
        <v>1513.46</v>
      </c>
      <c r="H10" s="78">
        <f t="shared" ref="H10:H16" si="1">(D10-E10+F10+G10)*0.005</f>
        <v>454.67605000000003</v>
      </c>
      <c r="I10" s="78">
        <f t="shared" ref="I10:I16" si="2">D10-E10+F10+H10+G10</f>
        <v>91389.886050000001</v>
      </c>
    </row>
    <row r="11" spans="1:16" s="229" customFormat="1">
      <c r="A11" s="90" t="s">
        <v>15</v>
      </c>
      <c r="B11" s="91" t="s">
        <v>24</v>
      </c>
      <c r="C11" s="92" t="s">
        <v>25</v>
      </c>
      <c r="D11" s="78">
        <v>80586</v>
      </c>
      <c r="E11" s="78">
        <v>1100</v>
      </c>
      <c r="F11" s="78">
        <f t="shared" ref="F11" si="3">(D11-E11)*0.125</f>
        <v>9935.75</v>
      </c>
      <c r="G11" s="78">
        <v>1513.46</v>
      </c>
      <c r="H11" s="78">
        <f t="shared" ref="H11" si="4">(D11-E11+F11+G11)*0.005</f>
        <v>454.67605000000003</v>
      </c>
      <c r="I11" s="78">
        <f t="shared" ref="I11" si="5">D11-E11+F11+H11+G11</f>
        <v>91389.886050000001</v>
      </c>
    </row>
    <row r="12" spans="1:16" s="229" customFormat="1">
      <c r="A12" s="90" t="s">
        <v>15</v>
      </c>
      <c r="B12" s="91" t="s">
        <v>20</v>
      </c>
      <c r="C12" s="92" t="s">
        <v>21</v>
      </c>
      <c r="D12" s="78">
        <v>80592</v>
      </c>
      <c r="E12" s="78">
        <v>1100</v>
      </c>
      <c r="F12" s="78">
        <f t="shared" si="0"/>
        <v>9936.5</v>
      </c>
      <c r="G12" s="78">
        <v>1513.46</v>
      </c>
      <c r="H12" s="78">
        <f t="shared" si="1"/>
        <v>454.70980000000003</v>
      </c>
      <c r="I12" s="78">
        <f t="shared" si="2"/>
        <v>91396.669800000003</v>
      </c>
      <c r="M12" s="282"/>
      <c r="N12" s="283"/>
      <c r="O12" s="283"/>
      <c r="P12" s="283"/>
    </row>
    <row r="13" spans="1:16" s="229" customFormat="1">
      <c r="A13" s="90" t="s">
        <v>15</v>
      </c>
      <c r="B13" s="91" t="s">
        <v>22</v>
      </c>
      <c r="C13" s="92" t="s">
        <v>23</v>
      </c>
      <c r="D13" s="78">
        <v>80989</v>
      </c>
      <c r="E13" s="78">
        <v>1100</v>
      </c>
      <c r="F13" s="78">
        <f t="shared" si="0"/>
        <v>9986.125</v>
      </c>
      <c r="G13" s="78">
        <v>1513.46</v>
      </c>
      <c r="H13" s="78">
        <f t="shared" si="1"/>
        <v>456.94292500000006</v>
      </c>
      <c r="I13" s="78">
        <f t="shared" si="2"/>
        <v>91845.527925000002</v>
      </c>
      <c r="M13" s="282"/>
      <c r="N13" s="283"/>
      <c r="O13" s="283"/>
      <c r="P13" s="283"/>
    </row>
    <row r="14" spans="1:16" s="229" customForma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>
      <c r="A15" s="90" t="s">
        <v>15</v>
      </c>
      <c r="B15" s="91" t="s">
        <v>263</v>
      </c>
      <c r="C15" s="92" t="s">
        <v>264</v>
      </c>
      <c r="D15" s="78">
        <v>85039</v>
      </c>
      <c r="E15" s="78">
        <v>1100</v>
      </c>
      <c r="F15" s="78">
        <f t="shared" si="0"/>
        <v>10492.375</v>
      </c>
      <c r="G15" s="78">
        <v>1513.46</v>
      </c>
      <c r="H15" s="78">
        <f t="shared" ref="H15" si="6">(D15-E15+F15+G15)*0.005</f>
        <v>479.72417500000006</v>
      </c>
      <c r="I15" s="78">
        <f t="shared" ref="I15" si="7">D15-E15+F15+H15+G15</f>
        <v>96424.559175000002</v>
      </c>
      <c r="M15" s="282"/>
      <c r="N15" s="283"/>
      <c r="O15" s="283"/>
      <c r="P15" s="283"/>
    </row>
    <row r="16" spans="1:16" s="284" customFormat="1">
      <c r="A16" s="90" t="s">
        <v>26</v>
      </c>
      <c r="B16" s="91" t="s">
        <v>27</v>
      </c>
      <c r="C16" s="92" t="s">
        <v>23</v>
      </c>
      <c r="D16" s="78">
        <v>82824</v>
      </c>
      <c r="E16" s="78">
        <v>1100</v>
      </c>
      <c r="F16" s="78">
        <f t="shared" si="0"/>
        <v>10215.5</v>
      </c>
      <c r="G16" s="78">
        <v>1513.46</v>
      </c>
      <c r="H16" s="78">
        <f t="shared" si="1"/>
        <v>467.26480000000004</v>
      </c>
      <c r="I16" s="78">
        <f t="shared" si="2"/>
        <v>93920.224800000011</v>
      </c>
      <c r="M16" s="285"/>
      <c r="N16" s="286"/>
      <c r="O16" s="286"/>
      <c r="P16" s="286"/>
    </row>
    <row r="17" spans="1:16" s="229" customForma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83"/>
      <c r="N38" s="283"/>
      <c r="O38" s="283"/>
      <c r="P38" s="283"/>
    </row>
    <row r="39" spans="1:237" s="287" customFormat="1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>
      <c r="A40" s="90" t="s">
        <v>26</v>
      </c>
      <c r="B40" s="91" t="s">
        <v>67</v>
      </c>
      <c r="C40" s="115" t="s">
        <v>68</v>
      </c>
      <c r="D40" s="78">
        <v>87558</v>
      </c>
      <c r="E40" s="78">
        <v>1100</v>
      </c>
      <c r="F40" s="78">
        <f t="shared" ref="F40:F41" si="8">(D40-E40)*0.125</f>
        <v>10807.25</v>
      </c>
      <c r="G40" s="78">
        <v>1513.46</v>
      </c>
      <c r="H40" s="78">
        <f t="shared" ref="H40" si="9">(D40-E40+F40+G40)*0.005</f>
        <v>493.89355000000006</v>
      </c>
      <c r="I40" s="78">
        <f t="shared" ref="I40" si="10">D40-E40+F40+H40+G40</f>
        <v>99272.60355</v>
      </c>
      <c r="M40" s="288"/>
      <c r="N40" s="288"/>
      <c r="O40" s="288"/>
      <c r="P40" s="288"/>
    </row>
    <row r="41" spans="1:237" s="175" customFormat="1">
      <c r="A41" s="90" t="s">
        <v>69</v>
      </c>
      <c r="B41" s="91" t="s">
        <v>70</v>
      </c>
      <c r="C41" s="115" t="s">
        <v>71</v>
      </c>
      <c r="D41" s="78">
        <v>88154</v>
      </c>
      <c r="E41" s="78">
        <v>1100</v>
      </c>
      <c r="F41" s="78">
        <f t="shared" si="8"/>
        <v>10881.75</v>
      </c>
      <c r="G41" s="78">
        <v>1513.46</v>
      </c>
      <c r="H41" s="78">
        <f>(D41-E41+F41+G41)*0.005</f>
        <v>497.24605000000003</v>
      </c>
      <c r="I41" s="78">
        <f>D41-E41+F41+H41+G41</f>
        <v>99946.456050000008</v>
      </c>
      <c r="M41" s="288"/>
      <c r="N41" s="288"/>
      <c r="O41" s="288"/>
      <c r="P41" s="288"/>
    </row>
    <row r="42" spans="1:237" s="175" customForma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>
      <c r="A49" s="90" t="s">
        <v>94</v>
      </c>
      <c r="B49" s="91" t="s">
        <v>95</v>
      </c>
      <c r="C49" s="119" t="s">
        <v>96</v>
      </c>
      <c r="D49" s="78">
        <v>88696</v>
      </c>
      <c r="E49" s="78">
        <v>1100</v>
      </c>
      <c r="F49" s="78">
        <f>(D49-E49)*0.125</f>
        <v>10949.5</v>
      </c>
      <c r="G49" s="78">
        <v>1513.46</v>
      </c>
      <c r="H49" s="78">
        <f>(D49-E49+F49+G49)*0.005</f>
        <v>500.29480000000007</v>
      </c>
      <c r="I49" s="78">
        <f>D49-E49+F49+H49+G49</f>
        <v>100559.25480000001</v>
      </c>
      <c r="M49" s="286"/>
      <c r="N49" s="286"/>
      <c r="O49" s="286"/>
      <c r="P49" s="286"/>
    </row>
    <row r="50" spans="1:16" s="284" customFormat="1">
      <c r="A50" s="90" t="s">
        <v>94</v>
      </c>
      <c r="B50" s="91" t="s">
        <v>97</v>
      </c>
      <c r="C50" s="119" t="s">
        <v>98</v>
      </c>
      <c r="D50" s="78">
        <v>88696</v>
      </c>
      <c r="E50" s="78">
        <v>1100</v>
      </c>
      <c r="F50" s="78">
        <f>(D50-E50)*0.125</f>
        <v>10949.5</v>
      </c>
      <c r="G50" s="78">
        <v>1513.46</v>
      </c>
      <c r="H50" s="78">
        <f t="shared" ref="H50" si="11">(D50-E50+F50+G50)*0.005</f>
        <v>500.29480000000007</v>
      </c>
      <c r="I50" s="78">
        <f t="shared" ref="I50" si="12">D50-E50+F50+H50+G50</f>
        <v>100559.25480000001</v>
      </c>
      <c r="M50" s="286"/>
      <c r="N50" s="286"/>
      <c r="O50" s="286"/>
      <c r="P50" s="286"/>
    </row>
    <row r="51" spans="1:16" s="229" customForma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5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283"/>
      <c r="N66" s="283"/>
      <c r="O66" s="283"/>
      <c r="P66" s="283"/>
    </row>
    <row r="67" spans="1:16" s="229" customFormat="1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>
      <c r="A71" s="132" t="s">
        <v>129</v>
      </c>
      <c r="B71" s="133" t="s">
        <v>130</v>
      </c>
      <c r="C71" s="92" t="s">
        <v>131</v>
      </c>
      <c r="D71" s="82">
        <v>93081</v>
      </c>
      <c r="E71" s="78">
        <v>1100</v>
      </c>
      <c r="F71" s="78">
        <f t="shared" ref="F71:F73" si="13">(D71-E71)*0.125</f>
        <v>11497.625</v>
      </c>
      <c r="G71" s="78">
        <v>1513.46</v>
      </c>
      <c r="H71" s="78">
        <f t="shared" ref="H71:H73" si="14">(D71-E71+F71+G71)*0.005</f>
        <v>524.96042499999999</v>
      </c>
      <c r="I71" s="78">
        <f t="shared" ref="I71:I73" si="15">D71-E71+F71+H71+G71</f>
        <v>105517.045425</v>
      </c>
      <c r="M71" s="288"/>
      <c r="N71" s="288"/>
      <c r="O71" s="288"/>
      <c r="P71" s="288"/>
    </row>
    <row r="72" spans="1:16" s="175" customFormat="1">
      <c r="A72" s="132" t="s">
        <v>132</v>
      </c>
      <c r="B72" s="133" t="s">
        <v>133</v>
      </c>
      <c r="C72" s="92" t="s">
        <v>134</v>
      </c>
      <c r="D72" s="82">
        <v>93280</v>
      </c>
      <c r="E72" s="78">
        <v>1100</v>
      </c>
      <c r="F72" s="78">
        <f t="shared" si="13"/>
        <v>11522.5</v>
      </c>
      <c r="G72" s="78">
        <v>1513.46</v>
      </c>
      <c r="H72" s="78">
        <f>(D72-E72+F72+G72)*0.005</f>
        <v>526.07980000000009</v>
      </c>
      <c r="I72" s="78">
        <f>D72-E72+F72+H72+G72</f>
        <v>105742.03980000001</v>
      </c>
      <c r="M72" s="288"/>
      <c r="N72" s="288"/>
      <c r="O72" s="288"/>
      <c r="P72" s="288"/>
    </row>
    <row r="73" spans="1:16" s="169" customFormat="1" ht="15">
      <c r="A73" s="132" t="s">
        <v>132</v>
      </c>
      <c r="B73" s="133" t="s">
        <v>135</v>
      </c>
      <c r="C73" s="92" t="s">
        <v>134</v>
      </c>
      <c r="D73" s="82">
        <v>95061</v>
      </c>
      <c r="E73" s="78">
        <v>1100</v>
      </c>
      <c r="F73" s="78">
        <f t="shared" si="13"/>
        <v>11745.125</v>
      </c>
      <c r="G73" s="78">
        <v>1513.46</v>
      </c>
      <c r="H73" s="78">
        <f t="shared" si="14"/>
        <v>536.09792500000003</v>
      </c>
      <c r="I73" s="78">
        <f t="shared" si="15"/>
        <v>107755.682925</v>
      </c>
      <c r="M73" s="128"/>
      <c r="N73" s="128"/>
      <c r="O73" s="128"/>
      <c r="P73" s="128"/>
    </row>
    <row r="74" spans="1:16" s="284" customForma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68" t="s">
        <v>139</v>
      </c>
      <c r="B80" s="469"/>
      <c r="C80" s="469"/>
      <c r="D80" s="469"/>
      <c r="E80" s="47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>
      <c r="B93" s="230"/>
      <c r="C93" s="188"/>
      <c r="D93" s="188"/>
      <c r="E93" s="188"/>
      <c r="F93" s="188"/>
      <c r="G93" s="188"/>
      <c r="H93" s="188"/>
      <c r="I93" s="188"/>
    </row>
    <row r="94" spans="1:16" s="229" customFormat="1"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>
      <c r="B95" s="189"/>
      <c r="C95" s="190"/>
      <c r="D95" s="190"/>
      <c r="E95" s="190"/>
      <c r="F95" s="190"/>
      <c r="G95" s="188"/>
      <c r="H95" s="190"/>
      <c r="I95" s="190"/>
    </row>
    <row r="96" spans="1:16" s="94" customFormat="1">
      <c r="B96" s="189"/>
      <c r="C96" s="190"/>
      <c r="D96" s="190"/>
      <c r="E96" s="190"/>
      <c r="F96" s="190"/>
      <c r="G96" s="188"/>
      <c r="H96" s="190"/>
      <c r="I96" s="190"/>
    </row>
    <row r="97" spans="1:9" s="94" customFormat="1">
      <c r="B97" s="189"/>
      <c r="C97" s="190"/>
      <c r="D97" s="190"/>
      <c r="E97" s="190"/>
      <c r="F97" s="190"/>
      <c r="G97" s="188"/>
      <c r="H97" s="190"/>
      <c r="I97" s="190"/>
    </row>
    <row r="98" spans="1:9" s="94" customFormat="1">
      <c r="B98" s="189"/>
      <c r="C98" s="190"/>
      <c r="D98" s="190"/>
      <c r="E98" s="190"/>
      <c r="F98" s="190"/>
      <c r="G98" s="188"/>
      <c r="H98" s="190"/>
      <c r="I98" s="190"/>
    </row>
    <row r="99" spans="1:9" s="94" customFormat="1">
      <c r="B99" s="189"/>
      <c r="C99" s="190"/>
      <c r="D99" s="190"/>
      <c r="E99" s="190"/>
      <c r="F99" s="190"/>
      <c r="G99" s="188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88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88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88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5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42" bottom="0.17" header="0.22" footer="0.3"/>
  <pageSetup scale="4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C104"/>
  <sheetViews>
    <sheetView topLeftCell="A4" workbookViewId="0">
      <selection activeCell="D12" sqref="D12"/>
    </sheetView>
  </sheetViews>
  <sheetFormatPr defaultColWidth="14.85546875" defaultRowHeight="15"/>
  <cols>
    <col min="1" max="1" width="35.140625" customWidth="1"/>
    <col min="2" max="2" width="21" style="1" customWidth="1"/>
    <col min="3" max="3" width="15.42578125" style="2" customWidth="1"/>
    <col min="4" max="4" width="16.7109375" style="2" customWidth="1"/>
    <col min="5" max="5" width="17.5703125" style="2" customWidth="1"/>
    <col min="6" max="6" width="19.42578125" style="2" customWidth="1"/>
    <col min="7" max="7" width="21.42578125" style="2" customWidth="1"/>
    <col min="8" max="8" width="14.85546875" style="2"/>
    <col min="9" max="9" width="27.140625" style="2" customWidth="1"/>
  </cols>
  <sheetData>
    <row r="1" spans="1:16" ht="52.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181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80784</v>
      </c>
      <c r="E10" s="84">
        <v>1100</v>
      </c>
      <c r="F10" s="84">
        <f t="shared" ref="F10:F16" si="0">(D10-E10)*0.125</f>
        <v>9960.5</v>
      </c>
      <c r="G10" s="84">
        <v>2275.08</v>
      </c>
      <c r="H10" s="84">
        <f t="shared" ref="H10:H36" si="1">(D10-E10+F10+G10)*0.005</f>
        <v>459.59790000000004</v>
      </c>
      <c r="I10" s="84">
        <f t="shared" ref="I10:I36" si="2">D10-E10+F10+H10+G10</f>
        <v>92379.177899999995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80784</v>
      </c>
      <c r="E11" s="84">
        <v>1100</v>
      </c>
      <c r="F11" s="84">
        <f t="shared" si="0"/>
        <v>9960.5</v>
      </c>
      <c r="G11" s="84">
        <v>2275.08</v>
      </c>
      <c r="H11" s="84">
        <f t="shared" si="1"/>
        <v>459.59790000000004</v>
      </c>
      <c r="I11" s="84">
        <f t="shared" si="2"/>
        <v>92379.177899999995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81630</v>
      </c>
      <c r="E14" s="84">
        <v>1100</v>
      </c>
      <c r="F14" s="84">
        <f t="shared" si="0"/>
        <v>10066.25</v>
      </c>
      <c r="G14" s="84">
        <v>2275.08</v>
      </c>
      <c r="H14" s="84">
        <f t="shared" si="1"/>
        <v>464.35665</v>
      </c>
      <c r="I14" s="84">
        <f t="shared" si="2"/>
        <v>93335.686650000003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85088</v>
      </c>
      <c r="E15" s="84">
        <v>1100</v>
      </c>
      <c r="F15" s="84">
        <f t="shared" si="0"/>
        <v>10498.5</v>
      </c>
      <c r="G15" s="84">
        <v>2275.08</v>
      </c>
      <c r="H15" s="84">
        <f t="shared" si="1"/>
        <v>483.80790000000002</v>
      </c>
      <c r="I15" s="84">
        <f t="shared" si="2"/>
        <v>97245.387900000002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83372</v>
      </c>
      <c r="E16" s="84">
        <v>1100</v>
      </c>
      <c r="F16" s="84">
        <f t="shared" si="0"/>
        <v>10284</v>
      </c>
      <c r="G16" s="84">
        <v>2275.08</v>
      </c>
      <c r="H16" s="84">
        <f t="shared" si="1"/>
        <v>474.15540000000004</v>
      </c>
      <c r="I16" s="84">
        <f t="shared" si="2"/>
        <v>95305.235400000005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84611</v>
      </c>
      <c r="E20" s="84">
        <v>1100</v>
      </c>
      <c r="F20" s="84">
        <f t="shared" ref="F20:F33" si="3">(D20-E20)*0.125</f>
        <v>10438.875</v>
      </c>
      <c r="G20" s="84">
        <v>2275.08</v>
      </c>
      <c r="H20" s="84">
        <f t="shared" si="1"/>
        <v>481.124775</v>
      </c>
      <c r="I20" s="84">
        <f t="shared" si="2"/>
        <v>96706.079775000006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89836</v>
      </c>
      <c r="E22" s="84">
        <v>1100</v>
      </c>
      <c r="F22" s="84">
        <f t="shared" si="3"/>
        <v>11092</v>
      </c>
      <c r="G22" s="84">
        <v>2275.08</v>
      </c>
      <c r="H22" s="84">
        <f t="shared" si="1"/>
        <v>510.5154</v>
      </c>
      <c r="I22" s="84">
        <f t="shared" si="2"/>
        <v>102613.59540000001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86104</v>
      </c>
      <c r="E23" s="84">
        <v>1100</v>
      </c>
      <c r="F23" s="84">
        <f t="shared" si="3"/>
        <v>10625.5</v>
      </c>
      <c r="G23" s="84">
        <v>2275.08</v>
      </c>
      <c r="H23" s="84">
        <f t="shared" si="1"/>
        <v>489.52289999999999</v>
      </c>
      <c r="I23" s="84">
        <f t="shared" si="2"/>
        <v>98394.102899999998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90631</v>
      </c>
      <c r="E24" s="84">
        <v>1100</v>
      </c>
      <c r="F24" s="84">
        <f t="shared" si="3"/>
        <v>11191.375</v>
      </c>
      <c r="G24" s="84">
        <v>2275.08</v>
      </c>
      <c r="H24" s="84">
        <f t="shared" si="1"/>
        <v>514.98727500000007</v>
      </c>
      <c r="I24" s="84">
        <f t="shared" si="2"/>
        <v>103512.44227500001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86220</v>
      </c>
      <c r="E26" s="84">
        <v>1100</v>
      </c>
      <c r="F26" s="84">
        <f t="shared" si="3"/>
        <v>10640</v>
      </c>
      <c r="G26" s="84">
        <v>2275.08</v>
      </c>
      <c r="H26" s="84">
        <f t="shared" si="1"/>
        <v>490.17540000000002</v>
      </c>
      <c r="I26" s="84">
        <f t="shared" si="2"/>
        <v>98525.255399999995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86598</v>
      </c>
      <c r="E27" s="84">
        <v>1100</v>
      </c>
      <c r="F27" s="84">
        <f t="shared" si="3"/>
        <v>10687.25</v>
      </c>
      <c r="G27" s="84">
        <v>2275.08</v>
      </c>
      <c r="H27" s="84">
        <f t="shared" si="1"/>
        <v>492.30165</v>
      </c>
      <c r="I27" s="84">
        <f t="shared" si="2"/>
        <v>98952.631649999996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87895</v>
      </c>
      <c r="E28" s="84">
        <v>1100</v>
      </c>
      <c r="F28" s="84">
        <f>(D28-E28)*0.125</f>
        <v>10849.375</v>
      </c>
      <c r="G28" s="84">
        <v>2275.08</v>
      </c>
      <c r="H28" s="84">
        <f t="shared" si="1"/>
        <v>499.59727500000002</v>
      </c>
      <c r="I28" s="84">
        <f t="shared" si="2"/>
        <v>100419.05227499999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86581</v>
      </c>
      <c r="E29" s="84">
        <v>1100</v>
      </c>
      <c r="F29" s="84">
        <f>(D29-E29)*0.125</f>
        <v>10685.125</v>
      </c>
      <c r="G29" s="84">
        <v>2275.08</v>
      </c>
      <c r="H29" s="84">
        <f t="shared" si="1"/>
        <v>492.20602500000001</v>
      </c>
      <c r="I29" s="84">
        <f t="shared" si="2"/>
        <v>98933.411025000009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87491</v>
      </c>
      <c r="E30" s="84">
        <v>1100</v>
      </c>
      <c r="F30" s="84">
        <f>(D30-E30)*0.125</f>
        <v>10798.875</v>
      </c>
      <c r="G30" s="84">
        <v>2275.08</v>
      </c>
      <c r="H30" s="84">
        <f t="shared" si="1"/>
        <v>497.32477500000005</v>
      </c>
      <c r="I30" s="84">
        <f t="shared" si="2"/>
        <v>99962.279775000003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87096</v>
      </c>
      <c r="E31" s="84">
        <v>1100</v>
      </c>
      <c r="F31" s="84">
        <f>(D31-E31)*0.125</f>
        <v>10749.5</v>
      </c>
      <c r="G31" s="84">
        <v>2275.08</v>
      </c>
      <c r="H31" s="84">
        <f t="shared" si="1"/>
        <v>495.10290000000003</v>
      </c>
      <c r="I31" s="84">
        <f t="shared" si="2"/>
        <v>99515.6829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>
        <v>85381</v>
      </c>
      <c r="E32" s="84">
        <v>1100</v>
      </c>
      <c r="F32" s="84">
        <f>(D32-E32)*0.125</f>
        <v>10535.125</v>
      </c>
      <c r="G32" s="84">
        <v>2275.08</v>
      </c>
      <c r="H32" s="84">
        <f t="shared" si="1"/>
        <v>485.45602500000001</v>
      </c>
      <c r="I32" s="84">
        <f t="shared" si="2"/>
        <v>97576.661025000009</v>
      </c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87596</v>
      </c>
      <c r="E33" s="84">
        <v>1100</v>
      </c>
      <c r="F33" s="84">
        <f t="shared" si="3"/>
        <v>10812</v>
      </c>
      <c r="G33" s="84">
        <v>2275.08</v>
      </c>
      <c r="H33" s="84">
        <f t="shared" si="1"/>
        <v>497.91540000000003</v>
      </c>
      <c r="I33" s="84">
        <f t="shared" si="2"/>
        <v>100080.9954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87596</v>
      </c>
      <c r="E34" s="84">
        <v>1100</v>
      </c>
      <c r="F34" s="84">
        <f t="shared" ref="F34" si="4">(D34-E34)*0.125</f>
        <v>10812</v>
      </c>
      <c r="G34" s="84">
        <v>2275.08</v>
      </c>
      <c r="H34" s="84">
        <f t="shared" ref="H34" si="5">(D34-E34+F34+G34)*0.005</f>
        <v>497.91540000000003</v>
      </c>
      <c r="I34" s="84">
        <f t="shared" ref="I34" si="6">D34-E34+F34+H34+G34</f>
        <v>100080.9954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75511</v>
      </c>
      <c r="E35" s="84">
        <v>1100</v>
      </c>
      <c r="F35" s="84">
        <f>(D35-E35)*0.125</f>
        <v>9301.375</v>
      </c>
      <c r="G35" s="84">
        <v>2275.08</v>
      </c>
      <c r="H35" s="84">
        <f t="shared" si="1"/>
        <v>429.937275</v>
      </c>
      <c r="I35" s="84">
        <f t="shared" si="2"/>
        <v>86417.392275000006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75511</v>
      </c>
      <c r="E36" s="84">
        <v>1100</v>
      </c>
      <c r="F36" s="84">
        <f>(D36-E36)*0.125</f>
        <v>9301.375</v>
      </c>
      <c r="G36" s="84">
        <v>2275.08</v>
      </c>
      <c r="H36" s="84">
        <f t="shared" si="1"/>
        <v>429.937275</v>
      </c>
      <c r="I36" s="84">
        <f t="shared" si="2"/>
        <v>86417.392275000006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92" t="s">
        <v>66</v>
      </c>
      <c r="B38" s="493"/>
      <c r="C38" s="493"/>
      <c r="D38" s="493"/>
      <c r="E38" s="493"/>
      <c r="F38" s="493"/>
      <c r="G38" s="493"/>
      <c r="H38" s="493"/>
      <c r="I38" s="494"/>
      <c r="M38" s="233"/>
      <c r="N38" s="233"/>
      <c r="O38" s="233"/>
      <c r="P38" s="233"/>
    </row>
    <row r="39" spans="1:237" s="237" customFormat="1">
      <c r="A39" s="495" t="s">
        <v>7</v>
      </c>
      <c r="B39" s="495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86706</v>
      </c>
      <c r="E40" s="84">
        <v>1100</v>
      </c>
      <c r="F40" s="84">
        <f t="shared" ref="F40:F41" si="7">(D40-E40)*0.125</f>
        <v>10700.75</v>
      </c>
      <c r="G40" s="84">
        <v>2275.08</v>
      </c>
      <c r="H40" s="84">
        <f t="shared" ref="H40" si="8">(D40-E40+F40+G40)*0.005</f>
        <v>492.90915000000001</v>
      </c>
      <c r="I40" s="84">
        <f t="shared" ref="I40" si="9">D40-E40+F40+H40+G40</f>
        <v>99074.739150000009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87403</v>
      </c>
      <c r="E41" s="84">
        <v>1100</v>
      </c>
      <c r="F41" s="84">
        <f t="shared" si="7"/>
        <v>10787.875</v>
      </c>
      <c r="G41" s="84">
        <v>2275.08</v>
      </c>
      <c r="H41" s="84">
        <f>(D41-E41+F41+G41)*0.005</f>
        <v>496.82977500000004</v>
      </c>
      <c r="I41" s="84">
        <f>D41-E41+F41+H41+G41</f>
        <v>99862.784775000007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87104</v>
      </c>
      <c r="E43" s="84">
        <v>1100</v>
      </c>
      <c r="F43" s="84">
        <f t="shared" ref="F43" si="10">(D43-E43)*0.125</f>
        <v>10750.5</v>
      </c>
      <c r="G43" s="84">
        <v>2275.08</v>
      </c>
      <c r="H43" s="84">
        <f>(D43-E43+F43+G43)*0.005</f>
        <v>495.14789999999999</v>
      </c>
      <c r="I43" s="84">
        <f>D43-E43+F43+H43+G43</f>
        <v>99524.727899999998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86106</v>
      </c>
      <c r="E44" s="84">
        <v>1100</v>
      </c>
      <c r="F44" s="84">
        <f t="shared" ref="F44:F45" si="11">(D44-E44)*0.125</f>
        <v>10625.75</v>
      </c>
      <c r="G44" s="84">
        <v>2275.08</v>
      </c>
      <c r="H44" s="84">
        <f>(D44-E44+F44+G44)*0.005</f>
        <v>489.53415000000001</v>
      </c>
      <c r="I44" s="84">
        <f>D44-E44+F44+H44+G44</f>
        <v>98396.364150000009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87599</v>
      </c>
      <c r="E45" s="84">
        <v>1100</v>
      </c>
      <c r="F45" s="84">
        <f t="shared" si="11"/>
        <v>10812.375</v>
      </c>
      <c r="G45" s="84">
        <v>2275.08</v>
      </c>
      <c r="H45" s="84">
        <f>(D45-E45+F45+G45)*0.005</f>
        <v>497.932275</v>
      </c>
      <c r="I45" s="84">
        <f>D45-E45+F45+H45+G45</f>
        <v>100084.387275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89571</v>
      </c>
      <c r="E47" s="84">
        <v>1100</v>
      </c>
      <c r="F47" s="84">
        <f t="shared" ref="F47" si="12">(D47-E47)*0.125</f>
        <v>11058.875</v>
      </c>
      <c r="G47" s="84">
        <v>2275.08</v>
      </c>
      <c r="H47" s="84">
        <f>(D47-E47+F47+G47)*0.005</f>
        <v>509.02477500000003</v>
      </c>
      <c r="I47" s="84">
        <f>D47-E47+F47+H47+G47</f>
        <v>102313.979775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87195</v>
      </c>
      <c r="E49" s="84">
        <v>1100</v>
      </c>
      <c r="F49" s="84">
        <f t="shared" ref="F49:F64" si="13">(D49-E49)*0.125</f>
        <v>10761.875</v>
      </c>
      <c r="G49" s="84">
        <v>2275.08</v>
      </c>
      <c r="H49" s="84">
        <f t="shared" ref="H49:H55" si="14">(D49-E49+F49+G49)*0.005</f>
        <v>495.65977500000002</v>
      </c>
      <c r="I49" s="84">
        <f t="shared" ref="I49:I55" si="15">D49-E49+F49+H49+G49</f>
        <v>99627.614774999995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87195</v>
      </c>
      <c r="E50" s="84">
        <v>1100</v>
      </c>
      <c r="F50" s="84">
        <f t="shared" si="13"/>
        <v>10761.875</v>
      </c>
      <c r="G50" s="84">
        <v>2275.08</v>
      </c>
      <c r="H50" s="84">
        <f t="shared" si="14"/>
        <v>495.65977500000002</v>
      </c>
      <c r="I50" s="84">
        <f t="shared" si="15"/>
        <v>99627.614774999995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>
        <v>91993</v>
      </c>
      <c r="E51" s="84">
        <v>1100</v>
      </c>
      <c r="F51" s="84">
        <f t="shared" si="13"/>
        <v>11361.625</v>
      </c>
      <c r="G51" s="84">
        <v>2275.08</v>
      </c>
      <c r="H51" s="84">
        <f t="shared" si="14"/>
        <v>522.64852500000006</v>
      </c>
      <c r="I51" s="84">
        <f t="shared" si="15"/>
        <v>105052.353525</v>
      </c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>
        <v>94645</v>
      </c>
      <c r="E52" s="84">
        <v>1100</v>
      </c>
      <c r="F52" s="84">
        <f t="shared" si="13"/>
        <v>11693.125</v>
      </c>
      <c r="G52" s="84">
        <v>2275.08</v>
      </c>
      <c r="H52" s="84">
        <f t="shared" si="14"/>
        <v>537.56602499999997</v>
      </c>
      <c r="I52" s="84">
        <f t="shared" si="15"/>
        <v>108050.77102499999</v>
      </c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>
        <v>96507</v>
      </c>
      <c r="E53" s="84">
        <v>1100</v>
      </c>
      <c r="F53" s="84">
        <f t="shared" si="13"/>
        <v>11925.875</v>
      </c>
      <c r="G53" s="84">
        <v>2275.08</v>
      </c>
      <c r="H53" s="84">
        <f t="shared" si="14"/>
        <v>548.03977500000008</v>
      </c>
      <c r="I53" s="84">
        <f t="shared" si="15"/>
        <v>110155.994775</v>
      </c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>
        <v>97360</v>
      </c>
      <c r="E55" s="84">
        <v>1100</v>
      </c>
      <c r="F55" s="84">
        <f t="shared" si="13"/>
        <v>12032.5</v>
      </c>
      <c r="G55" s="84">
        <v>2275.08</v>
      </c>
      <c r="H55" s="84">
        <f t="shared" si="14"/>
        <v>552.83789999999999</v>
      </c>
      <c r="I55" s="84">
        <f t="shared" si="15"/>
        <v>111120.4179</v>
      </c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>
        <v>91721</v>
      </c>
      <c r="E57" s="84">
        <v>1100</v>
      </c>
      <c r="F57" s="84">
        <f t="shared" si="13"/>
        <v>11327.625</v>
      </c>
      <c r="G57" s="84">
        <v>2275.08</v>
      </c>
      <c r="H57" s="84">
        <f t="shared" ref="H57:H64" si="16">(D57-E57+F57+G57)*0.005</f>
        <v>521.11852499999998</v>
      </c>
      <c r="I57" s="84">
        <f t="shared" ref="I57:I64" si="17">D57-E57+F57+H57+G57</f>
        <v>104744.823525</v>
      </c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>
        <v>97478</v>
      </c>
      <c r="E58" s="84">
        <v>1100</v>
      </c>
      <c r="F58" s="84">
        <f t="shared" si="13"/>
        <v>12047.25</v>
      </c>
      <c r="G58" s="84">
        <v>2275.08</v>
      </c>
      <c r="H58" s="84">
        <f t="shared" si="16"/>
        <v>553.50165000000004</v>
      </c>
      <c r="I58" s="84">
        <f t="shared" si="17"/>
        <v>111253.83165000001</v>
      </c>
    </row>
    <row r="59" spans="1:16" s="231" customFormat="1">
      <c r="A59" s="191" t="s">
        <v>63</v>
      </c>
      <c r="B59" s="192" t="s">
        <v>112</v>
      </c>
      <c r="C59" s="203"/>
      <c r="D59" s="84">
        <v>80836</v>
      </c>
      <c r="E59" s="84">
        <v>1100</v>
      </c>
      <c r="F59" s="84">
        <f t="shared" si="13"/>
        <v>9967</v>
      </c>
      <c r="G59" s="84">
        <v>2275.08</v>
      </c>
      <c r="H59" s="84">
        <f t="shared" si="16"/>
        <v>459.8904</v>
      </c>
      <c r="I59" s="84">
        <f t="shared" si="17"/>
        <v>92437.970400000006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>
        <v>82626</v>
      </c>
      <c r="E60" s="84">
        <v>1100</v>
      </c>
      <c r="F60" s="84">
        <f t="shared" si="13"/>
        <v>10190.75</v>
      </c>
      <c r="G60" s="84">
        <v>2275.08</v>
      </c>
      <c r="H60" s="84">
        <f t="shared" si="16"/>
        <v>469.95915000000002</v>
      </c>
      <c r="I60" s="84">
        <f t="shared" si="17"/>
        <v>94461.789149999997</v>
      </c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>
        <v>84765</v>
      </c>
      <c r="E61" s="84">
        <v>1100</v>
      </c>
      <c r="F61" s="84">
        <f t="shared" si="13"/>
        <v>10458.125</v>
      </c>
      <c r="G61" s="84">
        <v>2275.08</v>
      </c>
      <c r="H61" s="84">
        <f t="shared" si="16"/>
        <v>481.99102500000004</v>
      </c>
      <c r="I61" s="84">
        <f t="shared" si="17"/>
        <v>96880.196024999997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>
        <v>81629</v>
      </c>
      <c r="E62" s="84">
        <v>1100</v>
      </c>
      <c r="F62" s="84">
        <f t="shared" si="13"/>
        <v>10066.125</v>
      </c>
      <c r="G62" s="84">
        <v>2275.08</v>
      </c>
      <c r="H62" s="84">
        <f t="shared" si="16"/>
        <v>464.35102499999999</v>
      </c>
      <c r="I62" s="84">
        <f t="shared" si="17"/>
        <v>93334.556024999998</v>
      </c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>
        <v>82717</v>
      </c>
      <c r="E63" s="84">
        <v>1100</v>
      </c>
      <c r="F63" s="84">
        <f t="shared" si="13"/>
        <v>10202.125</v>
      </c>
      <c r="G63" s="84">
        <v>2275.08</v>
      </c>
      <c r="H63" s="84">
        <f t="shared" si="16"/>
        <v>470.471025</v>
      </c>
      <c r="I63" s="84">
        <f t="shared" si="17"/>
        <v>94564.676025000008</v>
      </c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03"/>
      <c r="D64" s="84">
        <v>83027</v>
      </c>
      <c r="E64" s="84">
        <v>1100</v>
      </c>
      <c r="F64" s="84">
        <f t="shared" si="13"/>
        <v>10240.875</v>
      </c>
      <c r="G64" s="84">
        <v>2275.08</v>
      </c>
      <c r="H64" s="84">
        <f t="shared" si="16"/>
        <v>472.21477500000003</v>
      </c>
      <c r="I64" s="84">
        <f t="shared" si="17"/>
        <v>94915.169775000002</v>
      </c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496" t="s">
        <v>118</v>
      </c>
      <c r="B66" s="497"/>
      <c r="C66" s="497"/>
      <c r="D66" s="497"/>
      <c r="E66" s="497"/>
      <c r="F66" s="497"/>
      <c r="G66" s="497"/>
      <c r="H66" s="497"/>
      <c r="I66" s="498"/>
      <c r="M66" s="233"/>
      <c r="N66" s="233"/>
      <c r="O66" s="233"/>
      <c r="P66" s="233"/>
    </row>
    <row r="67" spans="1:16" s="231" customFormat="1">
      <c r="A67" s="476" t="s">
        <v>7</v>
      </c>
      <c r="B67" s="476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89842</v>
      </c>
      <c r="E68" s="84">
        <v>1100</v>
      </c>
      <c r="F68" s="84">
        <f>(D68-E68)*0.125</f>
        <v>11092.75</v>
      </c>
      <c r="G68" s="84">
        <v>2275.08</v>
      </c>
      <c r="H68" s="84">
        <f>(D68-E68+F68+G68)*0.005</f>
        <v>510.54915</v>
      </c>
      <c r="I68" s="84">
        <f>D68-E68+F68+H68+G68</f>
        <v>102620.37915000001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90887</v>
      </c>
      <c r="E69" s="84">
        <v>1100</v>
      </c>
      <c r="F69" s="84">
        <f t="shared" ref="F69:F78" si="18">(D69-E69)*0.125</f>
        <v>11223.375</v>
      </c>
      <c r="G69" s="84">
        <v>2275.08</v>
      </c>
      <c r="H69" s="84">
        <f t="shared" ref="H69:H78" si="19">(D69-E69+F69+G69)*0.005</f>
        <v>516.42727500000001</v>
      </c>
      <c r="I69" s="84">
        <f t="shared" ref="I69:I78" si="20">D69-E69+F69+H69+G69</f>
        <v>103801.882275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91384</v>
      </c>
      <c r="E70" s="84">
        <v>1100</v>
      </c>
      <c r="F70" s="84">
        <f t="shared" si="18"/>
        <v>11285.5</v>
      </c>
      <c r="G70" s="84">
        <v>2275.08</v>
      </c>
      <c r="H70" s="84">
        <f t="shared" si="19"/>
        <v>519.22289999999998</v>
      </c>
      <c r="I70" s="84">
        <f t="shared" si="20"/>
        <v>104363.8029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92079</v>
      </c>
      <c r="E71" s="84">
        <v>1100</v>
      </c>
      <c r="F71" s="84">
        <f t="shared" si="18"/>
        <v>11372.375</v>
      </c>
      <c r="G71" s="84">
        <v>2275.08</v>
      </c>
      <c r="H71" s="84">
        <f t="shared" si="19"/>
        <v>523.13227500000005</v>
      </c>
      <c r="I71" s="84">
        <f t="shared" si="20"/>
        <v>105149.587275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92178</v>
      </c>
      <c r="E72" s="84">
        <v>1100</v>
      </c>
      <c r="F72" s="84">
        <f t="shared" si="18"/>
        <v>11384.75</v>
      </c>
      <c r="G72" s="84">
        <v>2275.08</v>
      </c>
      <c r="H72" s="84">
        <f>(D72-E72+F72+G72)*0.005</f>
        <v>523.68915000000004</v>
      </c>
      <c r="I72" s="84">
        <f>D72-E72+F72+H72+G72</f>
        <v>105261.51915000001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93959</v>
      </c>
      <c r="E73" s="84">
        <v>1100</v>
      </c>
      <c r="F73" s="84">
        <f t="shared" si="18"/>
        <v>11607.375</v>
      </c>
      <c r="G73" s="84">
        <v>2275.08</v>
      </c>
      <c r="H73" s="84">
        <f t="shared" si="19"/>
        <v>533.70727499999998</v>
      </c>
      <c r="I73" s="84">
        <f t="shared" si="20"/>
        <v>107275.162275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>
        <v>87701</v>
      </c>
      <c r="E76" s="84">
        <v>0</v>
      </c>
      <c r="F76" s="84">
        <f t="shared" si="18"/>
        <v>10962.625</v>
      </c>
      <c r="G76" s="84">
        <v>2275.08</v>
      </c>
      <c r="H76" s="84">
        <f t="shared" si="19"/>
        <v>504.69352500000002</v>
      </c>
      <c r="I76" s="84">
        <f t="shared" si="20"/>
        <v>101443.398525</v>
      </c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>
        <v>85612</v>
      </c>
      <c r="E77" s="84">
        <v>0</v>
      </c>
      <c r="F77" s="84">
        <f t="shared" si="18"/>
        <v>10701.5</v>
      </c>
      <c r="G77" s="84">
        <v>2275.08</v>
      </c>
      <c r="H77" s="84">
        <f t="shared" si="19"/>
        <v>492.94290000000001</v>
      </c>
      <c r="I77" s="84">
        <f t="shared" si="20"/>
        <v>99081.522899999996</v>
      </c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>
        <v>86110</v>
      </c>
      <c r="E78" s="84">
        <v>0</v>
      </c>
      <c r="F78" s="84">
        <f t="shared" si="18"/>
        <v>10763.75</v>
      </c>
      <c r="G78" s="84">
        <v>2275.08</v>
      </c>
      <c r="H78" s="84">
        <f t="shared" si="19"/>
        <v>495.74415000000005</v>
      </c>
      <c r="I78" s="84">
        <f t="shared" si="20"/>
        <v>99644.57415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42" t="s">
        <v>139</v>
      </c>
      <c r="B80" s="443"/>
      <c r="C80" s="443"/>
      <c r="D80" s="443"/>
      <c r="E80" s="444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42" t="s">
        <v>140</v>
      </c>
      <c r="B81" s="444"/>
      <c r="C81" s="137"/>
      <c r="D81" s="447" t="s">
        <v>141</v>
      </c>
      <c r="E81" s="448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23" bottom="0.22" header="0.3" footer="0.3"/>
  <pageSetup scale="5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C104"/>
  <sheetViews>
    <sheetView workbookViewId="0">
      <selection activeCell="D14" sqref="D14"/>
    </sheetView>
  </sheetViews>
  <sheetFormatPr defaultColWidth="14.85546875" defaultRowHeight="15"/>
  <cols>
    <col min="1" max="1" width="25.7109375" customWidth="1"/>
    <col min="2" max="2" width="18.28515625" style="1" customWidth="1"/>
    <col min="3" max="3" width="17.85546875" style="2" customWidth="1"/>
    <col min="4" max="4" width="21.28515625" style="2" customWidth="1"/>
    <col min="5" max="5" width="13.5703125" style="2" customWidth="1"/>
    <col min="6" max="6" width="14.85546875" style="2"/>
    <col min="7" max="7" width="17" style="2" customWidth="1"/>
    <col min="8" max="8" width="16.42578125" style="2" customWidth="1"/>
    <col min="9" max="9" width="27.85546875" style="2" customWidth="1"/>
  </cols>
  <sheetData>
    <row r="1" spans="1:16" ht="48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510" t="s">
        <v>244</v>
      </c>
      <c r="C3" s="510"/>
      <c r="D3" s="510"/>
      <c r="E3" s="510"/>
      <c r="F3" s="510"/>
      <c r="G3" s="510"/>
      <c r="H3" s="510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50"/>
      <c r="I6" s="14" t="s">
        <v>182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52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79870</v>
      </c>
      <c r="E10" s="84">
        <v>1100</v>
      </c>
      <c r="F10" s="84">
        <f t="shared" ref="F10:F16" si="0">(D10-E10)*0.125</f>
        <v>9846.25</v>
      </c>
      <c r="G10" s="245">
        <v>4106.42</v>
      </c>
      <c r="H10" s="84">
        <f t="shared" ref="H10:H16" si="1">(D10-E10+F10+G10)*0.005</f>
        <v>463.61335000000003</v>
      </c>
      <c r="I10" s="84">
        <f t="shared" ref="I10:I16" si="2">D10-E10+F10+H10+G10</f>
        <v>93186.283349999998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79870</v>
      </c>
      <c r="E11" s="84">
        <v>1100</v>
      </c>
      <c r="F11" s="84">
        <f t="shared" si="0"/>
        <v>9846.25</v>
      </c>
      <c r="G11" s="84">
        <v>4106.42</v>
      </c>
      <c r="H11" s="84">
        <f t="shared" si="1"/>
        <v>463.61335000000003</v>
      </c>
      <c r="I11" s="84">
        <f t="shared" si="2"/>
        <v>93186.283349999998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>
        <v>79926</v>
      </c>
      <c r="E12" s="84">
        <v>1100</v>
      </c>
      <c r="F12" s="84">
        <f t="shared" si="0"/>
        <v>9853.25</v>
      </c>
      <c r="G12" s="84">
        <v>4106.42</v>
      </c>
      <c r="H12" s="84">
        <f t="shared" si="1"/>
        <v>463.92835000000002</v>
      </c>
      <c r="I12" s="84">
        <f t="shared" si="2"/>
        <v>93249.59835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>
        <v>80323</v>
      </c>
      <c r="E13" s="84">
        <v>1100</v>
      </c>
      <c r="F13" s="84">
        <f t="shared" si="0"/>
        <v>9902.875</v>
      </c>
      <c r="G13" s="84">
        <v>4106.42</v>
      </c>
      <c r="H13" s="84">
        <f t="shared" si="1"/>
        <v>466.161475</v>
      </c>
      <c r="I13" s="84">
        <f t="shared" si="2"/>
        <v>93698.456474999999</v>
      </c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/>
      <c r="E14" s="84"/>
      <c r="F14" s="84"/>
      <c r="G14" s="84"/>
      <c r="H14" s="84"/>
      <c r="I14" s="84"/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84274</v>
      </c>
      <c r="E15" s="84">
        <v>1100</v>
      </c>
      <c r="F15" s="84">
        <f t="shared" si="0"/>
        <v>10396.75</v>
      </c>
      <c r="G15" s="84">
        <v>4106.42</v>
      </c>
      <c r="H15" s="84">
        <f t="shared" si="1"/>
        <v>488.38585</v>
      </c>
      <c r="I15" s="84">
        <f t="shared" si="2"/>
        <v>98165.555850000004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82558</v>
      </c>
      <c r="E16" s="84">
        <v>1100</v>
      </c>
      <c r="F16" s="84">
        <f t="shared" si="0"/>
        <v>10182.25</v>
      </c>
      <c r="G16" s="84">
        <v>4106.42</v>
      </c>
      <c r="H16" s="84">
        <f t="shared" si="1"/>
        <v>478.73334999999997</v>
      </c>
      <c r="I16" s="84">
        <f t="shared" si="2"/>
        <v>96225.403349999993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/>
      <c r="E22" s="84"/>
      <c r="F22" s="84"/>
      <c r="G22" s="84"/>
      <c r="H22" s="84"/>
      <c r="I22" s="84"/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/>
      <c r="E23" s="84"/>
      <c r="F23" s="84"/>
      <c r="G23" s="84"/>
      <c r="H23" s="84"/>
      <c r="I23" s="84"/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/>
      <c r="E26" s="84"/>
      <c r="F26" s="84"/>
      <c r="G26" s="84"/>
      <c r="H26" s="84"/>
      <c r="I26" s="84"/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/>
      <c r="E27" s="84"/>
      <c r="F27" s="84"/>
      <c r="G27" s="84"/>
      <c r="H27" s="84"/>
      <c r="I27" s="84"/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/>
      <c r="E28" s="84"/>
      <c r="F28" s="84"/>
      <c r="G28" s="84"/>
      <c r="H28" s="84"/>
      <c r="I28" s="84"/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/>
      <c r="E29" s="84"/>
      <c r="F29" s="84"/>
      <c r="G29" s="84"/>
      <c r="H29" s="84"/>
      <c r="I29" s="84"/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/>
      <c r="E30" s="84"/>
      <c r="F30" s="84"/>
      <c r="G30" s="84"/>
      <c r="H30" s="84"/>
      <c r="I30" s="84"/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/>
      <c r="E33" s="84"/>
      <c r="F33" s="84"/>
      <c r="G33" s="84"/>
      <c r="H33" s="84"/>
      <c r="I33" s="84"/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/>
      <c r="E34" s="84"/>
      <c r="F34" s="84"/>
      <c r="G34" s="84"/>
      <c r="H34" s="84"/>
      <c r="I34" s="84"/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92" t="s">
        <v>66</v>
      </c>
      <c r="B38" s="493"/>
      <c r="C38" s="493"/>
      <c r="D38" s="493"/>
      <c r="E38" s="493"/>
      <c r="F38" s="493"/>
      <c r="G38" s="493"/>
      <c r="H38" s="493"/>
      <c r="I38" s="494"/>
      <c r="M38" s="233"/>
      <c r="N38" s="233"/>
      <c r="O38" s="233"/>
      <c r="P38" s="233"/>
    </row>
    <row r="39" spans="1:237" s="237" customFormat="1">
      <c r="A39" s="495" t="s">
        <v>7</v>
      </c>
      <c r="B39" s="495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86792</v>
      </c>
      <c r="E40" s="84">
        <v>1100</v>
      </c>
      <c r="F40" s="84">
        <f t="shared" ref="F40:F41" si="3">(D40-E40)*0.125</f>
        <v>10711.5</v>
      </c>
      <c r="G40" s="84">
        <v>4106.42</v>
      </c>
      <c r="H40" s="84">
        <f t="shared" ref="H40" si="4">(D40-E40+F40+G40)*0.005</f>
        <v>502.5496</v>
      </c>
      <c r="I40" s="84">
        <f t="shared" ref="I40" si="5">D40-E40+F40+H40+G40</f>
        <v>101012.4696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86689</v>
      </c>
      <c r="E41" s="84">
        <v>1100</v>
      </c>
      <c r="F41" s="84">
        <f t="shared" si="3"/>
        <v>10698.625</v>
      </c>
      <c r="G41" s="84">
        <v>4106.42</v>
      </c>
      <c r="H41" s="84">
        <f>(D41-E41+F41+G41)*0.005</f>
        <v>501.97022500000003</v>
      </c>
      <c r="I41" s="84">
        <f>D41-E41+F41+H41+G41</f>
        <v>100896.015225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/>
      <c r="E43" s="84"/>
      <c r="F43" s="84"/>
      <c r="G43" s="84"/>
      <c r="H43" s="84"/>
      <c r="I43" s="84"/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/>
      <c r="E44" s="84"/>
      <c r="F44" s="84"/>
      <c r="G44" s="84"/>
      <c r="H44" s="84"/>
      <c r="I44" s="84"/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87631</v>
      </c>
      <c r="E49" s="84">
        <v>1100</v>
      </c>
      <c r="F49" s="84">
        <f>(D49-E49)*0.125</f>
        <v>10816.375</v>
      </c>
      <c r="G49" s="84">
        <v>4106.42</v>
      </c>
      <c r="H49" s="84">
        <f>(D49-E49+F49+G49)*0.005</f>
        <v>507.26897500000001</v>
      </c>
      <c r="I49" s="84">
        <f>D49-E49+F49+H49+G49</f>
        <v>101961.063975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87631</v>
      </c>
      <c r="E50" s="84">
        <v>1100</v>
      </c>
      <c r="F50" s="84">
        <f>(D50-E50)*0.125</f>
        <v>10816.375</v>
      </c>
      <c r="G50" s="84">
        <v>4106.42</v>
      </c>
      <c r="H50" s="84">
        <f>(D50-E50+F50+G50)*0.005</f>
        <v>507.26897500000001</v>
      </c>
      <c r="I50" s="84">
        <f>D50-E50+F50+H50+G50</f>
        <v>101961.063975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13"/>
      <c r="D64" s="292"/>
      <c r="E64" s="292"/>
      <c r="F64" s="292"/>
      <c r="G64" s="292"/>
      <c r="H64" s="292"/>
      <c r="I64" s="292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496" t="s">
        <v>118</v>
      </c>
      <c r="B66" s="497"/>
      <c r="C66" s="497"/>
      <c r="D66" s="497"/>
      <c r="E66" s="497"/>
      <c r="F66" s="497"/>
      <c r="G66" s="497"/>
      <c r="H66" s="497"/>
      <c r="I66" s="498"/>
      <c r="M66" s="233"/>
      <c r="N66" s="233"/>
      <c r="O66" s="233"/>
      <c r="P66" s="233"/>
    </row>
    <row r="67" spans="1:16" s="231" customFormat="1">
      <c r="A67" s="476" t="s">
        <v>7</v>
      </c>
      <c r="B67" s="476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88478</v>
      </c>
      <c r="E68" s="84">
        <v>1100</v>
      </c>
      <c r="F68" s="84">
        <f>(D68-E68)*0.125</f>
        <v>10922.25</v>
      </c>
      <c r="G68" s="84">
        <v>4106.42</v>
      </c>
      <c r="H68" s="84">
        <f>(D68-E68+F68+G68)*0.005</f>
        <v>512.03335000000004</v>
      </c>
      <c r="I68" s="84">
        <f>D68-E68+F68+H68+G68</f>
        <v>102918.70335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88473</v>
      </c>
      <c r="E69" s="84">
        <v>1100</v>
      </c>
      <c r="F69" s="84">
        <f t="shared" ref="F69:F78" si="6">(D69-E69)*0.125</f>
        <v>10921.625</v>
      </c>
      <c r="G69" s="84">
        <v>4106.42</v>
      </c>
      <c r="H69" s="84">
        <f t="shared" ref="H69:H78" si="7">(D69-E69+F69+G69)*0.005</f>
        <v>512.005225</v>
      </c>
      <c r="I69" s="84">
        <f t="shared" ref="I69:I78" si="8">D69-E69+F69+H69+G69</f>
        <v>102913.050225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88970</v>
      </c>
      <c r="E70" s="84">
        <v>1100</v>
      </c>
      <c r="F70" s="84">
        <f t="shared" si="6"/>
        <v>10983.75</v>
      </c>
      <c r="G70" s="84">
        <v>4106.42</v>
      </c>
      <c r="H70" s="84">
        <f t="shared" si="7"/>
        <v>514.80084999999997</v>
      </c>
      <c r="I70" s="84">
        <f t="shared" si="8"/>
        <v>103474.97085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91165</v>
      </c>
      <c r="E71" s="84">
        <v>1100</v>
      </c>
      <c r="F71" s="84">
        <f t="shared" si="6"/>
        <v>11258.125</v>
      </c>
      <c r="G71" s="84">
        <v>4106.42</v>
      </c>
      <c r="H71" s="84">
        <f t="shared" si="7"/>
        <v>527.14772500000004</v>
      </c>
      <c r="I71" s="84">
        <f t="shared" si="8"/>
        <v>105956.692725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/>
      <c r="E72" s="84"/>
      <c r="F72" s="84"/>
      <c r="G72" s="84"/>
      <c r="H72" s="84"/>
      <c r="I72" s="84"/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/>
      <c r="E73" s="84"/>
      <c r="F73" s="84"/>
      <c r="G73" s="84"/>
      <c r="H73" s="84"/>
      <c r="I73" s="84"/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292">
        <v>84747</v>
      </c>
      <c r="E78" s="292">
        <v>0</v>
      </c>
      <c r="F78" s="292">
        <f t="shared" si="6"/>
        <v>10593.375</v>
      </c>
      <c r="G78" s="292">
        <v>4106.42</v>
      </c>
      <c r="H78" s="292">
        <f t="shared" si="7"/>
        <v>497.23397499999999</v>
      </c>
      <c r="I78" s="292">
        <f t="shared" si="8"/>
        <v>99944.028974999994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198"/>
      <c r="E79" s="198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42" t="s">
        <v>139</v>
      </c>
      <c r="B80" s="443"/>
      <c r="C80" s="443"/>
      <c r="D80" s="443"/>
      <c r="E80" s="444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42" t="s">
        <v>140</v>
      </c>
      <c r="B81" s="444"/>
      <c r="C81" s="137"/>
      <c r="D81" s="447" t="s">
        <v>141</v>
      </c>
      <c r="E81" s="448"/>
      <c r="F81" s="208"/>
      <c r="G81" s="208" t="s">
        <v>228</v>
      </c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 t="s">
        <v>229</v>
      </c>
      <c r="H82" s="208">
        <v>4106.42</v>
      </c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 t="s">
        <v>230</v>
      </c>
      <c r="H83" s="208">
        <v>4035.89</v>
      </c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2" bottom="0.25" header="0.3" footer="0.3"/>
  <pageSetup scale="5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workbookViewId="0">
      <selection activeCell="I6" sqref="I6"/>
    </sheetView>
  </sheetViews>
  <sheetFormatPr defaultColWidth="14.85546875" defaultRowHeight="15"/>
  <cols>
    <col min="1" max="1" width="23.42578125" customWidth="1"/>
    <col min="2" max="2" width="21" style="1" customWidth="1"/>
    <col min="3" max="3" width="13.28515625" style="2" customWidth="1"/>
    <col min="4" max="4" width="22.5703125" style="2" customWidth="1"/>
    <col min="5" max="6" width="14.85546875" style="2"/>
    <col min="7" max="7" width="12.7109375" style="2" customWidth="1"/>
    <col min="8" max="8" width="19.85546875" style="2" customWidth="1"/>
    <col min="9" max="9" width="25.140625" style="2" customWidth="1"/>
  </cols>
  <sheetData>
    <row r="1" spans="1:16" ht="42.7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>
      <c r="A2" s="463"/>
      <c r="B2" s="512" t="s">
        <v>238</v>
      </c>
      <c r="C2" s="512"/>
      <c r="D2" s="512"/>
      <c r="E2" s="512"/>
      <c r="F2" s="512"/>
      <c r="G2" s="512"/>
      <c r="H2" s="512"/>
      <c r="I2" s="463"/>
    </row>
    <row r="3" spans="1:16">
      <c r="A3" s="463"/>
      <c r="B3" s="510" t="s">
        <v>244</v>
      </c>
      <c r="C3" s="510"/>
      <c r="D3" s="510"/>
      <c r="E3" s="510"/>
      <c r="F3" s="510"/>
      <c r="G3" s="510"/>
      <c r="H3" s="510"/>
      <c r="I3" s="463"/>
    </row>
    <row r="4" spans="1:16" ht="15.75" thickBot="1">
      <c r="A4" s="463"/>
      <c r="B4" s="512" t="s">
        <v>240</v>
      </c>
      <c r="C4" s="512"/>
      <c r="D4" s="512"/>
      <c r="E4" s="512"/>
      <c r="F4" s="512"/>
      <c r="G4" s="512"/>
      <c r="H4" s="512"/>
      <c r="I4" s="463"/>
    </row>
    <row r="5" spans="1:16">
      <c r="A5" s="449" t="s">
        <v>161</v>
      </c>
      <c r="B5" s="450"/>
      <c r="C5" s="450"/>
      <c r="D5" s="450"/>
      <c r="E5" s="450"/>
      <c r="F5" s="450"/>
      <c r="G5" s="450"/>
      <c r="H5" s="473"/>
      <c r="I5" s="14" t="s">
        <v>183</v>
      </c>
    </row>
    <row r="6" spans="1:16" ht="15.75" thickBot="1">
      <c r="A6" s="451"/>
      <c r="B6" s="452"/>
      <c r="C6" s="452"/>
      <c r="D6" s="452"/>
      <c r="E6" s="452"/>
      <c r="F6" s="452"/>
      <c r="G6" s="452"/>
      <c r="H6" s="474"/>
      <c r="I6" s="4" t="s">
        <v>271</v>
      </c>
    </row>
    <row r="7" spans="1:16" ht="21" thickBot="1">
      <c r="A7" s="453" t="s">
        <v>6</v>
      </c>
      <c r="B7" s="454"/>
      <c r="C7" s="454"/>
      <c r="D7" s="454"/>
      <c r="E7" s="454"/>
      <c r="F7" s="454"/>
      <c r="G7" s="454"/>
      <c r="H7" s="454"/>
      <c r="I7" s="475"/>
    </row>
    <row r="8" spans="1:16" s="7" customFormat="1">
      <c r="A8" s="457" t="s">
        <v>7</v>
      </c>
      <c r="B8" s="457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76774</v>
      </c>
      <c r="E9" s="84">
        <v>1100</v>
      </c>
      <c r="F9" s="84">
        <f t="shared" ref="F9:F15" si="0">(D9-E9)*0.125</f>
        <v>9459.25</v>
      </c>
      <c r="G9" s="84">
        <v>3495.61</v>
      </c>
      <c r="H9" s="84">
        <f t="shared" ref="H9:H35" si="1">(D9-E9+F9+G9)*0.005</f>
        <v>443.14429999999999</v>
      </c>
      <c r="I9" s="84">
        <f t="shared" ref="I9:I35" si="2">D9-E9+F9+H9+G9</f>
        <v>89072.004300000001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76774</v>
      </c>
      <c r="E10" s="84">
        <v>1100</v>
      </c>
      <c r="F10" s="84">
        <f t="shared" si="0"/>
        <v>9459.25</v>
      </c>
      <c r="G10" s="84">
        <v>3495.61</v>
      </c>
      <c r="H10" s="84">
        <f t="shared" si="1"/>
        <v>443.14429999999999</v>
      </c>
      <c r="I10" s="84">
        <f t="shared" si="2"/>
        <v>89072.004300000001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/>
      <c r="E11" s="84"/>
      <c r="F11" s="84"/>
      <c r="G11" s="84"/>
      <c r="H11" s="84"/>
      <c r="I11" s="84"/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79170</v>
      </c>
      <c r="E13" s="84">
        <v>1100</v>
      </c>
      <c r="F13" s="84">
        <f t="shared" si="0"/>
        <v>9758.75</v>
      </c>
      <c r="G13" s="84">
        <v>3495.61</v>
      </c>
      <c r="H13" s="84">
        <f t="shared" si="1"/>
        <v>456.62180000000001</v>
      </c>
      <c r="I13" s="84">
        <f t="shared" si="2"/>
        <v>91780.981799999994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>
        <v>77228</v>
      </c>
      <c r="E14" s="84">
        <v>1100</v>
      </c>
      <c r="F14" s="84">
        <f t="shared" ref="F14" si="3">(D14-E14)*0.125</f>
        <v>9516</v>
      </c>
      <c r="G14" s="84">
        <v>3495.61</v>
      </c>
      <c r="H14" s="84">
        <f t="shared" ref="H14" si="4">(D14-E14+F14+G14)*0.005</f>
        <v>445.69805000000002</v>
      </c>
      <c r="I14" s="84">
        <f t="shared" ref="I14" si="5">D14-E14+F14+H14+G14</f>
        <v>89585.308050000007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79912</v>
      </c>
      <c r="E15" s="84">
        <v>1100</v>
      </c>
      <c r="F15" s="84">
        <f t="shared" si="0"/>
        <v>9851.5</v>
      </c>
      <c r="G15" s="84">
        <v>3495.61</v>
      </c>
      <c r="H15" s="84">
        <f t="shared" si="1"/>
        <v>460.79554999999999</v>
      </c>
      <c r="I15" s="84">
        <f t="shared" si="2"/>
        <v>92619.905549999996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/>
      <c r="E16" s="84"/>
      <c r="F16" s="84"/>
      <c r="G16" s="84"/>
      <c r="H16" s="84"/>
      <c r="I16" s="84"/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80101</v>
      </c>
      <c r="E19" s="84">
        <v>1100</v>
      </c>
      <c r="F19" s="84">
        <f t="shared" ref="F19:F32" si="6">(D19-E19)*0.125</f>
        <v>9875.125</v>
      </c>
      <c r="G19" s="84">
        <v>3495.61</v>
      </c>
      <c r="H19" s="84">
        <f t="shared" si="1"/>
        <v>461.85867500000001</v>
      </c>
      <c r="I19" s="84">
        <f t="shared" si="2"/>
        <v>92833.593674999996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88476</v>
      </c>
      <c r="E21" s="84">
        <v>1100</v>
      </c>
      <c r="F21" s="84">
        <f t="shared" si="6"/>
        <v>10922</v>
      </c>
      <c r="G21" s="84">
        <v>3495.61</v>
      </c>
      <c r="H21" s="84">
        <f t="shared" si="1"/>
        <v>508.96805000000001</v>
      </c>
      <c r="I21" s="84">
        <f t="shared" si="2"/>
        <v>102302.57805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85944</v>
      </c>
      <c r="E22" s="84">
        <v>1100</v>
      </c>
      <c r="F22" s="84">
        <f t="shared" si="6"/>
        <v>10605.5</v>
      </c>
      <c r="G22" s="84">
        <v>3495.61</v>
      </c>
      <c r="H22" s="84">
        <f t="shared" si="1"/>
        <v>494.72555</v>
      </c>
      <c r="I22" s="84">
        <f t="shared" si="2"/>
        <v>99439.835550000003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91171</v>
      </c>
      <c r="E23" s="84">
        <v>1100</v>
      </c>
      <c r="F23" s="84">
        <f t="shared" si="6"/>
        <v>11258.875</v>
      </c>
      <c r="G23" s="84">
        <v>3495.61</v>
      </c>
      <c r="H23" s="84">
        <f t="shared" si="1"/>
        <v>524.12742500000002</v>
      </c>
      <c r="I23" s="84">
        <f t="shared" si="2"/>
        <v>105349.612425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86560</v>
      </c>
      <c r="E25" s="84">
        <v>1100</v>
      </c>
      <c r="F25" s="84">
        <f t="shared" si="6"/>
        <v>10682.5</v>
      </c>
      <c r="G25" s="84">
        <v>3495.61</v>
      </c>
      <c r="H25" s="84">
        <f t="shared" si="1"/>
        <v>498.19055000000003</v>
      </c>
      <c r="I25" s="84">
        <f t="shared" si="2"/>
        <v>100136.30055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85888</v>
      </c>
      <c r="E26" s="84">
        <v>1100</v>
      </c>
      <c r="F26" s="84">
        <f t="shared" si="6"/>
        <v>10598.5</v>
      </c>
      <c r="G26" s="84">
        <v>3495.61</v>
      </c>
      <c r="H26" s="84">
        <f t="shared" si="1"/>
        <v>494.41055</v>
      </c>
      <c r="I26" s="84">
        <f t="shared" si="2"/>
        <v>99376.520550000001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88335</v>
      </c>
      <c r="E27" s="84">
        <v>1100</v>
      </c>
      <c r="F27" s="84">
        <f>(D27-E27)*0.125</f>
        <v>10904.375</v>
      </c>
      <c r="G27" s="84">
        <v>3495.61</v>
      </c>
      <c r="H27" s="84">
        <f t="shared" si="1"/>
        <v>508.17492500000003</v>
      </c>
      <c r="I27" s="84">
        <f t="shared" si="2"/>
        <v>102143.159925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87021</v>
      </c>
      <c r="E28" s="84">
        <v>1100</v>
      </c>
      <c r="F28" s="84">
        <f>(D28-E28)*0.125</f>
        <v>10740.125</v>
      </c>
      <c r="G28" s="84">
        <v>3495.61</v>
      </c>
      <c r="H28" s="84">
        <f t="shared" si="1"/>
        <v>500.78367500000002</v>
      </c>
      <c r="I28" s="84">
        <f t="shared" si="2"/>
        <v>100657.518675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87781</v>
      </c>
      <c r="E29" s="84">
        <v>1100</v>
      </c>
      <c r="F29" s="84">
        <f>(D29-E29)*0.125</f>
        <v>10835.125</v>
      </c>
      <c r="G29" s="84">
        <v>3495.61</v>
      </c>
      <c r="H29" s="84">
        <f t="shared" si="1"/>
        <v>505.05867499999999</v>
      </c>
      <c r="I29" s="84">
        <f t="shared" si="2"/>
        <v>101516.79367499999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86386</v>
      </c>
      <c r="E30" s="84">
        <v>1100</v>
      </c>
      <c r="F30" s="84">
        <f>(D30-E30)*0.125</f>
        <v>10660.75</v>
      </c>
      <c r="G30" s="84">
        <v>3495.61</v>
      </c>
      <c r="H30" s="84">
        <f t="shared" si="1"/>
        <v>497.21180000000004</v>
      </c>
      <c r="I30" s="84">
        <f t="shared" si="2"/>
        <v>99939.571800000005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87436</v>
      </c>
      <c r="E32" s="84">
        <v>1100</v>
      </c>
      <c r="F32" s="84">
        <f t="shared" si="6"/>
        <v>10792</v>
      </c>
      <c r="G32" s="84">
        <v>3495.61</v>
      </c>
      <c r="H32" s="84">
        <f t="shared" si="1"/>
        <v>503.11805000000004</v>
      </c>
      <c r="I32" s="84">
        <f t="shared" si="2"/>
        <v>101126.72805000001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87436</v>
      </c>
      <c r="E33" s="84">
        <v>1100</v>
      </c>
      <c r="F33" s="84">
        <f t="shared" ref="F33" si="7">(D33-E33)*0.125</f>
        <v>10792</v>
      </c>
      <c r="G33" s="84">
        <v>3495.61</v>
      </c>
      <c r="H33" s="84">
        <f t="shared" ref="H33" si="8">(D33-E33+F33+G33)*0.005</f>
        <v>503.11805000000004</v>
      </c>
      <c r="I33" s="84">
        <f t="shared" ref="I33" si="9">D33-E33+F33+H33+G33</f>
        <v>101126.72805000001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71501</v>
      </c>
      <c r="E34" s="84">
        <v>1100</v>
      </c>
      <c r="F34" s="84">
        <f>(D34-E34)*0.125</f>
        <v>8800.125</v>
      </c>
      <c r="G34" s="84">
        <v>3495.61</v>
      </c>
      <c r="H34" s="84">
        <f t="shared" si="1"/>
        <v>413.48367500000001</v>
      </c>
      <c r="I34" s="84">
        <f t="shared" si="2"/>
        <v>83110.218674999996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71501</v>
      </c>
      <c r="E35" s="84">
        <v>1100</v>
      </c>
      <c r="F35" s="84">
        <f>(D35-E35)*0.125</f>
        <v>8800.125</v>
      </c>
      <c r="G35" s="84">
        <v>3495.61</v>
      </c>
      <c r="H35" s="84">
        <f t="shared" si="1"/>
        <v>413.48367500000001</v>
      </c>
      <c r="I35" s="84">
        <f t="shared" si="2"/>
        <v>83110.218674999996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492" t="s">
        <v>66</v>
      </c>
      <c r="B37" s="493"/>
      <c r="C37" s="493"/>
      <c r="D37" s="493"/>
      <c r="E37" s="493"/>
      <c r="F37" s="493"/>
      <c r="G37" s="493"/>
      <c r="H37" s="493"/>
      <c r="I37" s="494"/>
      <c r="M37" s="233"/>
      <c r="N37" s="233"/>
      <c r="O37" s="233"/>
      <c r="P37" s="233"/>
    </row>
    <row r="38" spans="1:237" s="237" customFormat="1">
      <c r="A38" s="495" t="s">
        <v>7</v>
      </c>
      <c r="B38" s="495"/>
      <c r="C38" s="199" t="s">
        <v>8</v>
      </c>
      <c r="D38" s="199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84944</v>
      </c>
      <c r="E42" s="84">
        <v>1100</v>
      </c>
      <c r="F42" s="84">
        <f t="shared" ref="F42:F44" si="10">(D42-E42)*0.125</f>
        <v>10480.5</v>
      </c>
      <c r="G42" s="84">
        <v>3495.61</v>
      </c>
      <c r="H42" s="84">
        <f>(D42-E42+F42+G42)*0.005</f>
        <v>489.10055</v>
      </c>
      <c r="I42" s="84">
        <f>D42-E42+F42+H42+G42</f>
        <v>98309.210550000003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86446</v>
      </c>
      <c r="E43" s="84">
        <v>1100</v>
      </c>
      <c r="F43" s="84">
        <f t="shared" si="10"/>
        <v>10668.25</v>
      </c>
      <c r="G43" s="84">
        <v>3495.61</v>
      </c>
      <c r="H43" s="84">
        <f t="shared" ref="H43:H46" si="11">(D43-E43+F43+G43)*0.005</f>
        <v>497.54930000000002</v>
      </c>
      <c r="I43" s="84">
        <f t="shared" ref="I43:I46" si="12">D43-E43+F43+H43+G43</f>
        <v>100007.4093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87939</v>
      </c>
      <c r="E44" s="84">
        <v>1100</v>
      </c>
      <c r="F44" s="84">
        <f t="shared" si="10"/>
        <v>10854.875</v>
      </c>
      <c r="G44" s="84">
        <v>3495.61</v>
      </c>
      <c r="H44" s="84">
        <f>(D44-E44+F44+G44)*0.005</f>
        <v>505.94742500000001</v>
      </c>
      <c r="I44" s="84">
        <f>D44-E44+F44+H44+G44</f>
        <v>101695.43242500001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87911</v>
      </c>
      <c r="E46" s="84">
        <v>1100</v>
      </c>
      <c r="F46" s="84">
        <f>(D46-E46)*0.125</f>
        <v>10851.375</v>
      </c>
      <c r="G46" s="84">
        <v>3495.61</v>
      </c>
      <c r="H46" s="84">
        <f t="shared" si="11"/>
        <v>505.78992500000004</v>
      </c>
      <c r="I46" s="84">
        <f t="shared" si="12"/>
        <v>101663.77492500001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84735</v>
      </c>
      <c r="E48" s="84">
        <v>1100</v>
      </c>
      <c r="F48" s="84">
        <f>(D48-E48)*0.125</f>
        <v>10454.375</v>
      </c>
      <c r="G48" s="84">
        <v>3495.61</v>
      </c>
      <c r="H48" s="84">
        <f>(D48-E48+F48+G48)*0.005</f>
        <v>487.92492500000003</v>
      </c>
      <c r="I48" s="84">
        <f>D48-E48+F48+H48+G48</f>
        <v>98072.909925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84735</v>
      </c>
      <c r="E49" s="84">
        <v>1100</v>
      </c>
      <c r="F49" s="84">
        <f>(D49-E49)*0.125</f>
        <v>10454.375</v>
      </c>
      <c r="G49" s="84">
        <v>3495.61</v>
      </c>
      <c r="H49" s="84">
        <f>(D49-E49+F49+G49)*0.005</f>
        <v>487.92492500000003</v>
      </c>
      <c r="I49" s="84">
        <f>D49-E49+F49+H49+G49</f>
        <v>98072.909925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86"/>
      <c r="E57" s="84"/>
      <c r="F57" s="84"/>
      <c r="G57" s="84"/>
      <c r="H57" s="84"/>
      <c r="I57" s="84"/>
    </row>
    <row r="58" spans="1:16" s="231" customFormat="1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195"/>
      <c r="B64" s="206"/>
      <c r="C64" s="207"/>
      <c r="D64" s="208"/>
      <c r="E64" s="208"/>
      <c r="F64" s="208"/>
      <c r="G64" s="208"/>
      <c r="H64" s="208"/>
      <c r="I64" s="208"/>
      <c r="M64" s="233"/>
      <c r="N64" s="233"/>
      <c r="O64" s="233"/>
      <c r="P64" s="233"/>
    </row>
    <row r="65" spans="1:16" s="231" customFormat="1" ht="15.75" thickBot="1">
      <c r="A65" s="496" t="s">
        <v>118</v>
      </c>
      <c r="B65" s="497"/>
      <c r="C65" s="497"/>
      <c r="D65" s="497"/>
      <c r="E65" s="497"/>
      <c r="F65" s="497"/>
      <c r="G65" s="497"/>
      <c r="H65" s="497"/>
      <c r="I65" s="498"/>
      <c r="M65" s="233"/>
      <c r="N65" s="233"/>
      <c r="O65" s="233"/>
      <c r="P65" s="233"/>
    </row>
    <row r="66" spans="1:16" s="231" customFormat="1">
      <c r="A66" s="476" t="s">
        <v>7</v>
      </c>
      <c r="B66" s="476"/>
      <c r="C66" s="155" t="s">
        <v>8</v>
      </c>
      <c r="D66" s="155" t="s">
        <v>9</v>
      </c>
      <c r="E66" s="155" t="s">
        <v>10</v>
      </c>
      <c r="F66" s="155" t="s">
        <v>11</v>
      </c>
      <c r="G66" s="155" t="s">
        <v>12</v>
      </c>
      <c r="H66" s="155" t="s">
        <v>13</v>
      </c>
      <c r="I66" s="155" t="s">
        <v>14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125</v>
      </c>
      <c r="C67" s="193" t="s">
        <v>68</v>
      </c>
      <c r="D67" s="86">
        <v>89832</v>
      </c>
      <c r="E67" s="84">
        <v>1100</v>
      </c>
      <c r="F67" s="84">
        <f>(D67-E67)*0.125</f>
        <v>11091.5</v>
      </c>
      <c r="G67" s="84">
        <v>3495.61</v>
      </c>
      <c r="H67" s="84">
        <f>(D67-E67+F67+G67)*0.005</f>
        <v>516.59555</v>
      </c>
      <c r="I67" s="84">
        <f>D67-E67+F67+H67+G67</f>
        <v>103835.70555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126</v>
      </c>
      <c r="C68" s="193" t="s">
        <v>127</v>
      </c>
      <c r="D68" s="86">
        <v>91327</v>
      </c>
      <c r="E68" s="84">
        <v>1100</v>
      </c>
      <c r="F68" s="84">
        <f t="shared" ref="F68:F77" si="13">(D68-E68)*0.125</f>
        <v>11278.375</v>
      </c>
      <c r="G68" s="84">
        <v>3495.61</v>
      </c>
      <c r="H68" s="84">
        <f t="shared" ref="H68:H77" si="14">(D68-E68+F68+G68)*0.005</f>
        <v>525.00492499999996</v>
      </c>
      <c r="I68" s="84">
        <f t="shared" ref="I68:I77" si="15">D68-E68+F68+H68+G68</f>
        <v>105525.989925</v>
      </c>
      <c r="M68" s="233"/>
      <c r="N68" s="233"/>
      <c r="O68" s="233"/>
      <c r="P68" s="233"/>
    </row>
    <row r="69" spans="1:16" s="137" customFormat="1">
      <c r="A69" s="209" t="s">
        <v>124</v>
      </c>
      <c r="B69" s="210" t="s">
        <v>128</v>
      </c>
      <c r="C69" s="193" t="s">
        <v>127</v>
      </c>
      <c r="D69" s="86">
        <v>91824</v>
      </c>
      <c r="E69" s="84">
        <v>1100</v>
      </c>
      <c r="F69" s="84">
        <f t="shared" si="13"/>
        <v>11340.5</v>
      </c>
      <c r="G69" s="84">
        <v>3495.61</v>
      </c>
      <c r="H69" s="84">
        <f t="shared" si="14"/>
        <v>527.80055000000004</v>
      </c>
      <c r="I69" s="84">
        <f t="shared" si="15"/>
        <v>106087.91055</v>
      </c>
      <c r="J69" s="234"/>
      <c r="M69" s="238"/>
      <c r="N69" s="238"/>
      <c r="O69" s="238"/>
      <c r="P69" s="238"/>
    </row>
    <row r="70" spans="1:16" s="137" customFormat="1">
      <c r="A70" s="209" t="s">
        <v>129</v>
      </c>
      <c r="B70" s="210" t="s">
        <v>130</v>
      </c>
      <c r="C70" s="193" t="s">
        <v>131</v>
      </c>
      <c r="D70" s="86">
        <v>91719</v>
      </c>
      <c r="E70" s="84">
        <v>1100</v>
      </c>
      <c r="F70" s="84">
        <f t="shared" si="13"/>
        <v>11327.375</v>
      </c>
      <c r="G70" s="84">
        <v>3495.61</v>
      </c>
      <c r="H70" s="84">
        <f t="shared" si="14"/>
        <v>527.209925</v>
      </c>
      <c r="I70" s="84">
        <f t="shared" si="15"/>
        <v>105969.194925</v>
      </c>
      <c r="M70" s="238"/>
      <c r="N70" s="238"/>
      <c r="O70" s="238"/>
      <c r="P70" s="238"/>
    </row>
    <row r="71" spans="1:16" s="137" customFormat="1">
      <c r="A71" s="209" t="s">
        <v>132</v>
      </c>
      <c r="B71" s="210" t="s">
        <v>133</v>
      </c>
      <c r="C71" s="193" t="s">
        <v>134</v>
      </c>
      <c r="D71" s="86">
        <v>89768</v>
      </c>
      <c r="E71" s="84">
        <v>1100</v>
      </c>
      <c r="F71" s="84">
        <f t="shared" si="13"/>
        <v>11083.5</v>
      </c>
      <c r="G71" s="84">
        <v>3495.61</v>
      </c>
      <c r="H71" s="84">
        <f>(D71-E71+F71+G71)*0.005</f>
        <v>516.23554999999999</v>
      </c>
      <c r="I71" s="84">
        <f>D71-E71+F71+H71+G71</f>
        <v>103763.34555</v>
      </c>
      <c r="M71" s="238"/>
      <c r="N71" s="238"/>
      <c r="O71" s="238"/>
      <c r="P71" s="238"/>
    </row>
    <row r="72" spans="1:16" s="207" customFormat="1" ht="14.25">
      <c r="A72" s="209" t="s">
        <v>132</v>
      </c>
      <c r="B72" s="210" t="s">
        <v>135</v>
      </c>
      <c r="C72" s="193" t="s">
        <v>134</v>
      </c>
      <c r="D72" s="86">
        <v>91549</v>
      </c>
      <c r="E72" s="84">
        <v>1100</v>
      </c>
      <c r="F72" s="84">
        <f t="shared" si="13"/>
        <v>11306.125</v>
      </c>
      <c r="G72" s="84">
        <v>3495.61</v>
      </c>
      <c r="H72" s="84">
        <f t="shared" si="14"/>
        <v>526.25367500000004</v>
      </c>
      <c r="I72" s="84">
        <f t="shared" si="15"/>
        <v>105776.988675</v>
      </c>
      <c r="M72" s="227"/>
      <c r="N72" s="227"/>
      <c r="O72" s="227"/>
      <c r="P72" s="227"/>
    </row>
    <row r="73" spans="1:16" s="234" customFormat="1">
      <c r="A73" s="209" t="s">
        <v>119</v>
      </c>
      <c r="B73" s="210" t="s">
        <v>120</v>
      </c>
      <c r="C73" s="193" t="s">
        <v>121</v>
      </c>
      <c r="D73" s="86"/>
      <c r="E73" s="84"/>
      <c r="F73" s="84"/>
      <c r="G73" s="84"/>
      <c r="H73" s="84"/>
      <c r="I73" s="84"/>
      <c r="J73" s="137"/>
      <c r="M73" s="236"/>
      <c r="N73" s="236"/>
      <c r="O73" s="236"/>
      <c r="P73" s="236"/>
    </row>
    <row r="74" spans="1:16" s="234" customFormat="1">
      <c r="A74" s="211" t="s">
        <v>119</v>
      </c>
      <c r="B74" s="212" t="s">
        <v>122</v>
      </c>
      <c r="C74" s="193" t="s">
        <v>123</v>
      </c>
      <c r="D74" s="86">
        <v>94017</v>
      </c>
      <c r="E74" s="84">
        <v>1100</v>
      </c>
      <c r="F74" s="84">
        <f t="shared" si="13"/>
        <v>11614.625</v>
      </c>
      <c r="G74" s="84">
        <v>3495.61</v>
      </c>
      <c r="H74" s="84">
        <f>(D74-E74+F74+G74)*0.005</f>
        <v>540.13617499999998</v>
      </c>
      <c r="I74" s="84">
        <f>D74-E74+F74+H74+G74</f>
        <v>108567.37117500001</v>
      </c>
      <c r="J74" s="137"/>
      <c r="M74" s="236"/>
      <c r="N74" s="236"/>
      <c r="O74" s="236"/>
      <c r="P74" s="236"/>
    </row>
    <row r="75" spans="1:16" s="231" customFormat="1">
      <c r="A75" s="191" t="s">
        <v>63</v>
      </c>
      <c r="B75" s="192" t="s">
        <v>136</v>
      </c>
      <c r="C75" s="203"/>
      <c r="D75" s="84">
        <v>85291</v>
      </c>
      <c r="E75" s="84">
        <v>0</v>
      </c>
      <c r="F75" s="84">
        <f t="shared" si="13"/>
        <v>10661.375</v>
      </c>
      <c r="G75" s="84">
        <v>3495.61</v>
      </c>
      <c r="H75" s="84">
        <f t="shared" si="14"/>
        <v>497.23992500000003</v>
      </c>
      <c r="I75" s="84">
        <f t="shared" si="15"/>
        <v>99945.224925000002</v>
      </c>
      <c r="J75" s="234"/>
      <c r="M75" s="233"/>
      <c r="N75" s="233"/>
      <c r="O75" s="233"/>
      <c r="P75" s="233"/>
    </row>
    <row r="76" spans="1:16" s="231" customFormat="1">
      <c r="A76" s="191" t="s">
        <v>63</v>
      </c>
      <c r="B76" s="192" t="s">
        <v>137</v>
      </c>
      <c r="C76" s="203"/>
      <c r="D76" s="84">
        <v>85252</v>
      </c>
      <c r="E76" s="84">
        <v>0</v>
      </c>
      <c r="F76" s="84">
        <f t="shared" si="13"/>
        <v>10656.5</v>
      </c>
      <c r="G76" s="84">
        <v>3495.61</v>
      </c>
      <c r="H76" s="84">
        <f t="shared" si="14"/>
        <v>497.02055000000001</v>
      </c>
      <c r="I76" s="84">
        <f t="shared" si="15"/>
        <v>99901.130550000002</v>
      </c>
      <c r="M76" s="233"/>
      <c r="N76" s="233"/>
      <c r="O76" s="233"/>
      <c r="P76" s="233"/>
    </row>
    <row r="77" spans="1:16" s="231" customFormat="1" ht="15.75" thickBot="1">
      <c r="A77" s="204" t="s">
        <v>63</v>
      </c>
      <c r="B77" s="205" t="s">
        <v>138</v>
      </c>
      <c r="C77" s="213"/>
      <c r="D77" s="84">
        <v>86101</v>
      </c>
      <c r="E77" s="84">
        <v>0</v>
      </c>
      <c r="F77" s="84">
        <f t="shared" si="13"/>
        <v>10762.625</v>
      </c>
      <c r="G77" s="84">
        <v>3495.61</v>
      </c>
      <c r="H77" s="84">
        <f t="shared" si="14"/>
        <v>501.79617500000001</v>
      </c>
      <c r="I77" s="84">
        <f t="shared" si="15"/>
        <v>100861.031175</v>
      </c>
      <c r="M77" s="233"/>
      <c r="N77" s="233"/>
      <c r="O77" s="233"/>
      <c r="P77" s="233"/>
    </row>
    <row r="78" spans="1:16" s="231" customFormat="1" ht="15.75" thickBot="1">
      <c r="A78" s="214"/>
      <c r="B78" s="215"/>
      <c r="C78" s="216"/>
      <c r="D78" s="217"/>
      <c r="E78" s="217"/>
      <c r="F78" s="198"/>
      <c r="G78" s="198"/>
      <c r="H78" s="198"/>
      <c r="I78" s="198"/>
      <c r="M78" s="233"/>
      <c r="N78" s="233"/>
      <c r="O78" s="233"/>
      <c r="P78" s="233"/>
    </row>
    <row r="79" spans="1:16" s="231" customFormat="1" ht="15.75" thickBot="1">
      <c r="A79" s="442" t="s">
        <v>139</v>
      </c>
      <c r="B79" s="443"/>
      <c r="C79" s="443"/>
      <c r="D79" s="443"/>
      <c r="E79" s="444"/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 ht="15.75" thickBot="1">
      <c r="A80" s="442" t="s">
        <v>140</v>
      </c>
      <c r="B80" s="444"/>
      <c r="C80" s="137"/>
      <c r="D80" s="447" t="s">
        <v>141</v>
      </c>
      <c r="E80" s="448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18" t="s">
        <v>142</v>
      </c>
      <c r="B81" s="219" t="s">
        <v>143</v>
      </c>
      <c r="C81" s="207"/>
      <c r="D81" s="220" t="s">
        <v>142</v>
      </c>
      <c r="E81" s="220" t="s">
        <v>143</v>
      </c>
      <c r="F81" s="208"/>
      <c r="G81" s="402" t="s">
        <v>265</v>
      </c>
      <c r="H81" s="402"/>
      <c r="I81" s="208"/>
      <c r="M81" s="233"/>
      <c r="N81" s="233"/>
      <c r="O81" s="233"/>
      <c r="P81" s="233"/>
    </row>
    <row r="82" spans="1:16" s="231" customFormat="1">
      <c r="A82" s="221" t="s">
        <v>144</v>
      </c>
      <c r="B82" s="222">
        <v>300</v>
      </c>
      <c r="C82" s="207"/>
      <c r="D82" s="203" t="s">
        <v>145</v>
      </c>
      <c r="E82" s="223">
        <v>300</v>
      </c>
      <c r="F82" s="208"/>
      <c r="G82" s="511"/>
      <c r="H82" s="511"/>
      <c r="I82" s="208"/>
      <c r="M82" s="233"/>
      <c r="N82" s="233"/>
      <c r="O82" s="233"/>
      <c r="P82" s="233"/>
    </row>
    <row r="83" spans="1:16" s="231" customFormat="1">
      <c r="A83" s="221" t="s">
        <v>146</v>
      </c>
      <c r="B83" s="222">
        <v>400</v>
      </c>
      <c r="C83" s="207"/>
      <c r="D83" s="203" t="s">
        <v>147</v>
      </c>
      <c r="E83" s="223">
        <v>400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148</v>
      </c>
      <c r="B84" s="222">
        <v>500</v>
      </c>
      <c r="C84" s="207"/>
      <c r="D84" s="203" t="s">
        <v>149</v>
      </c>
      <c r="E84" s="223">
        <v>500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150</v>
      </c>
      <c r="B85" s="222">
        <v>600</v>
      </c>
      <c r="C85" s="207"/>
      <c r="D85" s="203" t="s">
        <v>151</v>
      </c>
      <c r="E85" s="223">
        <v>600</v>
      </c>
      <c r="F85" s="208"/>
      <c r="G85" s="208"/>
      <c r="H85" s="208"/>
      <c r="I85" s="208"/>
    </row>
    <row r="86" spans="1:16" s="231" customFormat="1">
      <c r="A86" s="221" t="s">
        <v>152</v>
      </c>
      <c r="B86" s="222">
        <v>700</v>
      </c>
      <c r="C86" s="207"/>
      <c r="D86" s="203" t="s">
        <v>153</v>
      </c>
      <c r="E86" s="223">
        <v>700</v>
      </c>
      <c r="F86" s="208"/>
      <c r="G86" s="208"/>
      <c r="H86" s="208"/>
      <c r="I86" s="208"/>
    </row>
    <row r="87" spans="1:16" s="231" customFormat="1">
      <c r="A87" s="221" t="s">
        <v>154</v>
      </c>
      <c r="B87" s="222">
        <v>800</v>
      </c>
      <c r="C87" s="207"/>
      <c r="D87" s="203" t="s">
        <v>155</v>
      </c>
      <c r="E87" s="223">
        <v>750</v>
      </c>
      <c r="F87" s="208"/>
      <c r="G87" s="208"/>
      <c r="H87" s="208"/>
      <c r="I87" s="208"/>
    </row>
    <row r="88" spans="1:16" s="231" customFormat="1">
      <c r="A88" s="224" t="s">
        <v>156</v>
      </c>
      <c r="B88" s="225">
        <v>900</v>
      </c>
      <c r="C88" s="207"/>
      <c r="D88" s="203" t="s">
        <v>157</v>
      </c>
      <c r="E88" s="223">
        <v>800</v>
      </c>
      <c r="F88" s="208"/>
      <c r="G88" s="208"/>
      <c r="H88" s="208"/>
      <c r="I88" s="208"/>
    </row>
    <row r="89" spans="1:16" s="231" customFormat="1">
      <c r="A89" s="195" t="s">
        <v>236</v>
      </c>
      <c r="B89" s="226"/>
      <c r="C89" s="207"/>
      <c r="D89" s="227"/>
      <c r="E89" s="228"/>
      <c r="F89" s="208"/>
      <c r="G89" s="208"/>
      <c r="H89" s="208"/>
      <c r="I89" s="208"/>
    </row>
    <row r="90" spans="1:16" s="231" customFormat="1">
      <c r="A90" s="239" t="s">
        <v>159</v>
      </c>
      <c r="B90" s="240"/>
      <c r="C90" s="241"/>
      <c r="D90" s="241"/>
      <c r="E90" s="241"/>
      <c r="F90" s="241"/>
      <c r="G90" s="241"/>
      <c r="H90" s="241"/>
      <c r="I90" s="241"/>
    </row>
    <row r="91" spans="1:16" s="231" customFormat="1">
      <c r="A91" s="239" t="s">
        <v>160</v>
      </c>
      <c r="B91" s="240"/>
      <c r="C91" s="241"/>
      <c r="D91" s="241"/>
      <c r="E91" s="241"/>
      <c r="F91" s="241"/>
      <c r="G91" s="241"/>
      <c r="H91" s="241"/>
      <c r="I91" s="241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A103" s="293"/>
      <c r="B103" s="293"/>
      <c r="C103" s="294"/>
      <c r="D103" s="294"/>
      <c r="E103" s="294"/>
      <c r="F103" s="141"/>
      <c r="G103" s="141"/>
      <c r="H103" s="141"/>
      <c r="I103" s="141"/>
    </row>
  </sheetData>
  <mergeCells count="17">
    <mergeCell ref="A1:A4"/>
    <mergeCell ref="B1:H1"/>
    <mergeCell ref="I1:I4"/>
    <mergeCell ref="B2:H2"/>
    <mergeCell ref="B3:H3"/>
    <mergeCell ref="B4:H4"/>
    <mergeCell ref="G82:H82"/>
    <mergeCell ref="A5:H6"/>
    <mergeCell ref="A7:I7"/>
    <mergeCell ref="A8:B8"/>
    <mergeCell ref="A37:I37"/>
    <mergeCell ref="A38:B38"/>
    <mergeCell ref="A65:I65"/>
    <mergeCell ref="A66:B66"/>
    <mergeCell ref="A79:E79"/>
    <mergeCell ref="A80:B80"/>
    <mergeCell ref="D80:E80"/>
  </mergeCells>
  <pageMargins left="0.25" right="0.25" top="0.31" bottom="0.23" header="0.3" footer="0.3"/>
  <pageSetup scale="54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C104"/>
  <sheetViews>
    <sheetView workbookViewId="0">
      <selection activeCell="I7" sqref="I7"/>
    </sheetView>
  </sheetViews>
  <sheetFormatPr defaultColWidth="14.85546875" defaultRowHeight="15"/>
  <cols>
    <col min="1" max="1" width="31.140625" customWidth="1"/>
    <col min="2" max="2" width="22.28515625" style="1" customWidth="1"/>
    <col min="3" max="3" width="16.42578125" style="2" customWidth="1"/>
    <col min="4" max="4" width="19.140625" style="2" customWidth="1"/>
    <col min="5" max="5" width="18.28515625" style="2" customWidth="1"/>
    <col min="6" max="7" width="17.7109375" style="2" customWidth="1"/>
    <col min="8" max="8" width="14.85546875" style="2"/>
    <col min="9" max="9" width="28.5703125" style="2" customWidth="1"/>
  </cols>
  <sheetData>
    <row r="1" spans="1:16" ht="46.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184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77304</v>
      </c>
      <c r="E10" s="84">
        <v>1100</v>
      </c>
      <c r="F10" s="84">
        <f t="shared" ref="F10:F16" si="0">(D10-E10)*0.125</f>
        <v>9525.5</v>
      </c>
      <c r="G10" s="84">
        <v>4833.3100000000004</v>
      </c>
      <c r="H10" s="84">
        <f t="shared" ref="H10:H36" si="1">(D10-E10+F10+G10)*0.005</f>
        <v>452.81405000000001</v>
      </c>
      <c r="I10" s="84">
        <f t="shared" ref="I10:I36" si="2">D10-E10+F10+H10+G10</f>
        <v>91015.624049999999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/>
      <c r="E11" s="84"/>
      <c r="F11" s="84"/>
      <c r="G11" s="84"/>
      <c r="H11" s="84"/>
      <c r="I11" s="84"/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78050</v>
      </c>
      <c r="E14" s="84">
        <v>1100</v>
      </c>
      <c r="F14" s="84">
        <f t="shared" si="0"/>
        <v>9618.75</v>
      </c>
      <c r="G14" s="84">
        <v>4833.3100000000004</v>
      </c>
      <c r="H14" s="84">
        <f t="shared" si="1"/>
        <v>457.01029999999997</v>
      </c>
      <c r="I14" s="84">
        <f t="shared" si="2"/>
        <v>91859.070299999992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81158</v>
      </c>
      <c r="E15" s="84">
        <v>1100</v>
      </c>
      <c r="F15" s="84">
        <f t="shared" si="0"/>
        <v>10007.25</v>
      </c>
      <c r="G15" s="84">
        <v>4833.3100000000004</v>
      </c>
      <c r="H15" s="84">
        <f t="shared" si="1"/>
        <v>474.49279999999999</v>
      </c>
      <c r="I15" s="84">
        <f t="shared" si="2"/>
        <v>95373.052800000005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79842</v>
      </c>
      <c r="E16" s="84">
        <v>1100</v>
      </c>
      <c r="F16" s="84">
        <f t="shared" si="0"/>
        <v>9842.75</v>
      </c>
      <c r="G16" s="84">
        <v>4833.3100000000004</v>
      </c>
      <c r="H16" s="84">
        <f t="shared" si="1"/>
        <v>467.09030000000001</v>
      </c>
      <c r="I16" s="84">
        <f t="shared" si="2"/>
        <v>93885.150299999994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81381</v>
      </c>
      <c r="E20" s="84">
        <v>1100</v>
      </c>
      <c r="F20" s="84">
        <f t="shared" ref="F20:F33" si="3">(D20-E20)*0.125</f>
        <v>10035.125</v>
      </c>
      <c r="G20" s="84">
        <v>4833.3100000000004</v>
      </c>
      <c r="H20" s="84">
        <f t="shared" si="1"/>
        <v>475.74717499999997</v>
      </c>
      <c r="I20" s="84">
        <f t="shared" si="2"/>
        <v>95625.182174999994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87856</v>
      </c>
      <c r="E22" s="84">
        <v>1100</v>
      </c>
      <c r="F22" s="84">
        <f t="shared" si="3"/>
        <v>10844.5</v>
      </c>
      <c r="G22" s="84">
        <v>4833.3100000000004</v>
      </c>
      <c r="H22" s="84">
        <f t="shared" si="1"/>
        <v>512.16904999999997</v>
      </c>
      <c r="I22" s="84">
        <f t="shared" si="2"/>
        <v>102945.97904999999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83624</v>
      </c>
      <c r="E23" s="84">
        <v>1100</v>
      </c>
      <c r="F23" s="84">
        <f t="shared" si="3"/>
        <v>10315.5</v>
      </c>
      <c r="G23" s="84">
        <v>4833.3100000000004</v>
      </c>
      <c r="H23" s="84">
        <f t="shared" si="1"/>
        <v>488.36405000000002</v>
      </c>
      <c r="I23" s="84">
        <f t="shared" si="2"/>
        <v>98161.174050000001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87051</v>
      </c>
      <c r="E24" s="84">
        <v>1100</v>
      </c>
      <c r="F24" s="84">
        <f t="shared" si="3"/>
        <v>10743.875</v>
      </c>
      <c r="G24" s="84">
        <v>4833.3100000000004</v>
      </c>
      <c r="H24" s="84">
        <f t="shared" si="1"/>
        <v>507.64092499999998</v>
      </c>
      <c r="I24" s="84">
        <f t="shared" si="2"/>
        <v>102035.825925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83540</v>
      </c>
      <c r="E26" s="84">
        <v>1100</v>
      </c>
      <c r="F26" s="84">
        <f t="shared" si="3"/>
        <v>10305</v>
      </c>
      <c r="G26" s="84">
        <v>4833.3100000000004</v>
      </c>
      <c r="H26" s="84">
        <f t="shared" si="1"/>
        <v>487.89155</v>
      </c>
      <c r="I26" s="84">
        <f t="shared" si="2"/>
        <v>98066.201549999998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83618</v>
      </c>
      <c r="E27" s="84">
        <v>1100</v>
      </c>
      <c r="F27" s="84">
        <f t="shared" si="3"/>
        <v>10314.75</v>
      </c>
      <c r="G27" s="84">
        <v>4833.3100000000004</v>
      </c>
      <c r="H27" s="84">
        <f t="shared" si="1"/>
        <v>488.33030000000002</v>
      </c>
      <c r="I27" s="84">
        <f t="shared" si="2"/>
        <v>98154.390299999999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85415</v>
      </c>
      <c r="E28" s="84">
        <v>1100</v>
      </c>
      <c r="F28" s="84">
        <f>(D28-E28)*0.125</f>
        <v>10539.375</v>
      </c>
      <c r="G28" s="84">
        <v>4833.3100000000004</v>
      </c>
      <c r="H28" s="84">
        <f t="shared" si="1"/>
        <v>498.438425</v>
      </c>
      <c r="I28" s="84">
        <f t="shared" si="2"/>
        <v>100186.123425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84101</v>
      </c>
      <c r="E29" s="84">
        <v>1100</v>
      </c>
      <c r="F29" s="84">
        <f>(D29-E29)*0.125</f>
        <v>10375.125</v>
      </c>
      <c r="G29" s="84">
        <v>4833.3100000000004</v>
      </c>
      <c r="H29" s="84">
        <f t="shared" si="1"/>
        <v>491.04717499999998</v>
      </c>
      <c r="I29" s="84">
        <f t="shared" si="2"/>
        <v>98700.482174999997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85111</v>
      </c>
      <c r="E30" s="84">
        <v>1100</v>
      </c>
      <c r="F30" s="84">
        <f>(D30-E30)*0.125</f>
        <v>10501.375</v>
      </c>
      <c r="G30" s="84">
        <v>4833.3100000000004</v>
      </c>
      <c r="H30" s="84">
        <f t="shared" si="1"/>
        <v>496.72842500000002</v>
      </c>
      <c r="I30" s="84">
        <f t="shared" si="2"/>
        <v>99842.413424999992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84116</v>
      </c>
      <c r="E31" s="84">
        <v>1100</v>
      </c>
      <c r="F31" s="84">
        <f>(D31-E31)*0.125</f>
        <v>10377</v>
      </c>
      <c r="G31" s="84">
        <v>4833.3100000000004</v>
      </c>
      <c r="H31" s="84">
        <f t="shared" si="1"/>
        <v>491.13155</v>
      </c>
      <c r="I31" s="84">
        <f t="shared" si="2"/>
        <v>98717.441550000003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85116</v>
      </c>
      <c r="E33" s="84">
        <v>1100</v>
      </c>
      <c r="F33" s="84">
        <f t="shared" si="3"/>
        <v>10502</v>
      </c>
      <c r="G33" s="84">
        <v>4833.3100000000004</v>
      </c>
      <c r="H33" s="84">
        <f t="shared" si="1"/>
        <v>496.75655</v>
      </c>
      <c r="I33" s="84">
        <f t="shared" si="2"/>
        <v>99848.066550000003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85116</v>
      </c>
      <c r="E34" s="84">
        <v>1100</v>
      </c>
      <c r="F34" s="84">
        <f t="shared" ref="F34" si="4">(D34-E34)*0.125</f>
        <v>10502</v>
      </c>
      <c r="G34" s="84">
        <v>4833.3100000000004</v>
      </c>
      <c r="H34" s="84">
        <f t="shared" ref="H34" si="5">(D34-E34+F34+G34)*0.005</f>
        <v>496.75655</v>
      </c>
      <c r="I34" s="84">
        <f t="shared" ref="I34" si="6">D34-E34+F34+H34+G34</f>
        <v>99848.066550000003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72031</v>
      </c>
      <c r="E35" s="84">
        <v>1100</v>
      </c>
      <c r="F35" s="84">
        <f>(D35-E35)*0.125</f>
        <v>8866.375</v>
      </c>
      <c r="G35" s="84">
        <v>4833.3100000000004</v>
      </c>
      <c r="H35" s="84">
        <f t="shared" si="1"/>
        <v>423.15342499999997</v>
      </c>
      <c r="I35" s="84">
        <f t="shared" si="2"/>
        <v>85053.838424999994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72031</v>
      </c>
      <c r="E36" s="84">
        <v>1100</v>
      </c>
      <c r="F36" s="84">
        <f>(D36-E36)*0.125</f>
        <v>8866.375</v>
      </c>
      <c r="G36" s="84">
        <v>4833.3100000000004</v>
      </c>
      <c r="H36" s="84">
        <f t="shared" si="1"/>
        <v>423.15342499999997</v>
      </c>
      <c r="I36" s="84">
        <f t="shared" si="2"/>
        <v>85053.838424999994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92" t="s">
        <v>66</v>
      </c>
      <c r="B38" s="493"/>
      <c r="C38" s="493"/>
      <c r="D38" s="493"/>
      <c r="E38" s="493"/>
      <c r="F38" s="493"/>
      <c r="G38" s="493"/>
      <c r="H38" s="493"/>
      <c r="I38" s="494"/>
      <c r="M38" s="233"/>
      <c r="N38" s="233"/>
      <c r="O38" s="233"/>
      <c r="P38" s="233"/>
    </row>
    <row r="39" spans="1:237" s="237" customFormat="1">
      <c r="A39" s="495" t="s">
        <v>7</v>
      </c>
      <c r="B39" s="495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85024</v>
      </c>
      <c r="E43" s="84">
        <v>1100</v>
      </c>
      <c r="F43" s="84">
        <f t="shared" ref="F43:F45" si="7">(D43-E43)*0.125</f>
        <v>10490.5</v>
      </c>
      <c r="G43" s="84">
        <v>4833.3100000000004</v>
      </c>
      <c r="H43" s="84">
        <f>(D43-E43+F43+G43)*0.005</f>
        <v>496.23905000000002</v>
      </c>
      <c r="I43" s="84">
        <f>D43-E43+F43+H43+G43</f>
        <v>99744.049050000001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85426</v>
      </c>
      <c r="E44" s="84">
        <v>1100</v>
      </c>
      <c r="F44" s="84">
        <f t="shared" si="7"/>
        <v>10540.75</v>
      </c>
      <c r="G44" s="84">
        <v>4833.3100000000004</v>
      </c>
      <c r="H44" s="84">
        <f t="shared" ref="H44:H47" si="8">(D44-E44+F44+G44)*0.005</f>
        <v>498.50029999999998</v>
      </c>
      <c r="I44" s="84">
        <f t="shared" ref="I44:I47" si="9">D44-E44+F44+H44+G44</f>
        <v>100198.5603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86319</v>
      </c>
      <c r="E45" s="84">
        <v>1100</v>
      </c>
      <c r="F45" s="84">
        <f t="shared" si="7"/>
        <v>10652.375</v>
      </c>
      <c r="G45" s="84">
        <v>4833.3100000000004</v>
      </c>
      <c r="H45" s="84">
        <f>(D45-E45+F45+G45)*0.005</f>
        <v>503.52342499999997</v>
      </c>
      <c r="I45" s="84">
        <f>D45-E45+F45+H45+G45</f>
        <v>101208.208425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88241</v>
      </c>
      <c r="E47" s="84">
        <v>1100</v>
      </c>
      <c r="F47" s="84">
        <f>(D47-E47)*0.125</f>
        <v>10892.625</v>
      </c>
      <c r="G47" s="84">
        <v>4833.3100000000004</v>
      </c>
      <c r="H47" s="84">
        <f t="shared" si="8"/>
        <v>514.33467499999995</v>
      </c>
      <c r="I47" s="84">
        <f t="shared" si="9"/>
        <v>103381.269675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86415</v>
      </c>
      <c r="E49" s="84">
        <v>1100</v>
      </c>
      <c r="F49" s="84">
        <f>(D49-E49)*0.125</f>
        <v>10664.375</v>
      </c>
      <c r="G49" s="84">
        <v>4833.3100000000004</v>
      </c>
      <c r="H49" s="84">
        <f>(D49-E49+F49+G49)*0.005</f>
        <v>504.063425</v>
      </c>
      <c r="I49" s="84">
        <f>D49-E49+F49+H49+G49</f>
        <v>101316.748425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86415</v>
      </c>
      <c r="E50" s="84">
        <v>1100</v>
      </c>
      <c r="F50" s="84">
        <f>(D50-E50)*0.125</f>
        <v>10664.375</v>
      </c>
      <c r="G50" s="84">
        <v>4833.3100000000004</v>
      </c>
      <c r="H50" s="84">
        <f>(D50-E50+F50+G50)*0.005</f>
        <v>504.063425</v>
      </c>
      <c r="I50" s="84">
        <f>D50-E50+F50+H50+G50</f>
        <v>101316.748425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>
      <c r="A64" s="396" t="s">
        <v>63</v>
      </c>
      <c r="B64" s="192" t="s">
        <v>117</v>
      </c>
      <c r="C64" s="203"/>
      <c r="D64" s="84"/>
      <c r="E64" s="84"/>
      <c r="F64" s="84"/>
      <c r="G64" s="84"/>
      <c r="H64" s="84"/>
      <c r="I64" s="84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496" t="s">
        <v>118</v>
      </c>
      <c r="B66" s="497"/>
      <c r="C66" s="497"/>
      <c r="D66" s="497"/>
      <c r="E66" s="497"/>
      <c r="F66" s="497"/>
      <c r="G66" s="497"/>
      <c r="H66" s="497"/>
      <c r="I66" s="498"/>
      <c r="M66" s="233"/>
      <c r="N66" s="233"/>
      <c r="O66" s="233"/>
      <c r="P66" s="233"/>
    </row>
    <row r="67" spans="1:16" s="231" customFormat="1">
      <c r="A67" s="476" t="s">
        <v>7</v>
      </c>
      <c r="B67" s="476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88412</v>
      </c>
      <c r="E68" s="84">
        <v>1100</v>
      </c>
      <c r="F68" s="84">
        <f>(D68-E68)*0.125</f>
        <v>10914</v>
      </c>
      <c r="G68" s="84">
        <v>4833.3100000000004</v>
      </c>
      <c r="H68" s="84">
        <f>(D68-E68+F68+G68)*0.005</f>
        <v>515.29655000000002</v>
      </c>
      <c r="I68" s="84">
        <f>D68-E68+F68+H68+G68</f>
        <v>103574.60655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87957</v>
      </c>
      <c r="E69" s="84">
        <v>1100</v>
      </c>
      <c r="F69" s="84">
        <f t="shared" ref="F69:F75" si="10">(D69-E69)*0.125</f>
        <v>10857.125</v>
      </c>
      <c r="G69" s="84">
        <v>4833.3100000000004</v>
      </c>
      <c r="H69" s="84">
        <f t="shared" ref="H69:H73" si="11">(D69-E69+F69+G69)*0.005</f>
        <v>512.73717499999998</v>
      </c>
      <c r="I69" s="84">
        <f t="shared" ref="I69:I73" si="12">D69-E69+F69+H69+G69</f>
        <v>103060.172175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88454</v>
      </c>
      <c r="E70" s="84">
        <v>1100</v>
      </c>
      <c r="F70" s="84">
        <f t="shared" si="10"/>
        <v>10919.25</v>
      </c>
      <c r="G70" s="84">
        <v>4833.3100000000004</v>
      </c>
      <c r="H70" s="84">
        <f t="shared" si="11"/>
        <v>515.53279999999995</v>
      </c>
      <c r="I70" s="84">
        <f t="shared" si="12"/>
        <v>103622.0928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90299</v>
      </c>
      <c r="E71" s="84">
        <v>1100</v>
      </c>
      <c r="F71" s="84">
        <f t="shared" si="10"/>
        <v>11149.875</v>
      </c>
      <c r="G71" s="84">
        <v>4833.3100000000004</v>
      </c>
      <c r="H71" s="84">
        <f t="shared" si="11"/>
        <v>525.91092500000002</v>
      </c>
      <c r="I71" s="84">
        <f t="shared" si="12"/>
        <v>105708.095925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90298</v>
      </c>
      <c r="E72" s="84">
        <v>1100</v>
      </c>
      <c r="F72" s="84">
        <f t="shared" si="10"/>
        <v>11149.75</v>
      </c>
      <c r="G72" s="84">
        <v>4833.3100000000004</v>
      </c>
      <c r="H72" s="84">
        <f>(D72-E72+F72+G72)*0.005</f>
        <v>525.90530000000001</v>
      </c>
      <c r="I72" s="84">
        <f>D72-E72+F72+H72+G72</f>
        <v>105706.9653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92079</v>
      </c>
      <c r="E73" s="84">
        <v>1100</v>
      </c>
      <c r="F73" s="84">
        <f t="shared" si="10"/>
        <v>11372.375</v>
      </c>
      <c r="G73" s="84">
        <v>4833.3100000000004</v>
      </c>
      <c r="H73" s="84">
        <f t="shared" si="11"/>
        <v>535.92342499999995</v>
      </c>
      <c r="I73" s="84">
        <f t="shared" si="12"/>
        <v>107720.608425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>
        <v>91947</v>
      </c>
      <c r="E75" s="84">
        <v>1100</v>
      </c>
      <c r="F75" s="84">
        <f t="shared" si="10"/>
        <v>11355.875</v>
      </c>
      <c r="G75" s="84">
        <v>4833.3100000000004</v>
      </c>
      <c r="H75" s="84">
        <f>(D75-E75+F75+G75)*0.005</f>
        <v>535.180925</v>
      </c>
      <c r="I75" s="84">
        <f>D75-E75+F75+H75+G75</f>
        <v>107571.36592499999</v>
      </c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/>
      <c r="E78" s="84"/>
      <c r="F78" s="84"/>
      <c r="G78" s="84"/>
      <c r="H78" s="84"/>
      <c r="I78" s="84"/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42" t="s">
        <v>139</v>
      </c>
      <c r="B80" s="443"/>
      <c r="C80" s="443"/>
      <c r="D80" s="443"/>
      <c r="E80" s="444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42" t="s">
        <v>140</v>
      </c>
      <c r="B81" s="444"/>
      <c r="C81" s="137"/>
      <c r="D81" s="447" t="s">
        <v>141</v>
      </c>
      <c r="E81" s="448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 ht="15" customHeigh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513" t="s">
        <v>266</v>
      </c>
      <c r="H84" s="513"/>
      <c r="I84" s="513"/>
      <c r="M84" s="233"/>
      <c r="N84" s="233"/>
      <c r="O84" s="233"/>
      <c r="P84" s="233"/>
    </row>
    <row r="85" spans="1:16" s="231" customFormat="1" ht="15" customHeigh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511" t="s">
        <v>267</v>
      </c>
      <c r="H85" s="511"/>
      <c r="I85" s="511"/>
      <c r="J85" s="511"/>
      <c r="M85" s="233"/>
      <c r="N85" s="233"/>
      <c r="O85" s="233"/>
      <c r="P85" s="233"/>
    </row>
    <row r="86" spans="1:16" s="231" customFormat="1" ht="15" customHeigh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95"/>
      <c r="H86" s="295"/>
      <c r="I86" s="295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511"/>
      <c r="H87" s="511"/>
      <c r="I87" s="511"/>
      <c r="J87" s="511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9">
    <mergeCell ref="A66:I66"/>
    <mergeCell ref="A1:A4"/>
    <mergeCell ref="B1:H1"/>
    <mergeCell ref="I1:I4"/>
    <mergeCell ref="B2:H2"/>
    <mergeCell ref="B3:H3"/>
    <mergeCell ref="B4:H4"/>
    <mergeCell ref="A6:H7"/>
    <mergeCell ref="A8:I8"/>
    <mergeCell ref="A9:B9"/>
    <mergeCell ref="A38:I38"/>
    <mergeCell ref="A39:B39"/>
    <mergeCell ref="A67:B67"/>
    <mergeCell ref="A80:E80"/>
    <mergeCell ref="A81:B81"/>
    <mergeCell ref="D81:E81"/>
    <mergeCell ref="G87:J87"/>
    <mergeCell ref="G84:I84"/>
    <mergeCell ref="G85:J85"/>
  </mergeCells>
  <pageMargins left="0.25" right="0.25" top="0.34" bottom="0.33" header="0.3" footer="0.3"/>
  <pageSetup scale="5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C104"/>
  <sheetViews>
    <sheetView workbookViewId="0">
      <selection activeCell="I7" sqref="I7"/>
    </sheetView>
  </sheetViews>
  <sheetFormatPr defaultColWidth="14.85546875" defaultRowHeight="15"/>
  <cols>
    <col min="1" max="1" width="31.42578125" customWidth="1"/>
    <col min="2" max="2" width="25.42578125" style="1" customWidth="1"/>
    <col min="3" max="3" width="21.42578125" style="2" customWidth="1"/>
    <col min="4" max="4" width="25.7109375" style="2" customWidth="1"/>
    <col min="5" max="5" width="20.5703125" style="2" customWidth="1"/>
    <col min="6" max="6" width="14.85546875" style="2"/>
    <col min="7" max="7" width="15.7109375" style="2" customWidth="1"/>
    <col min="8" max="8" width="17.42578125" style="2" customWidth="1"/>
    <col min="9" max="9" width="35.42578125" style="52" customWidth="1"/>
  </cols>
  <sheetData>
    <row r="1" spans="1:16" ht="46.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514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514"/>
    </row>
    <row r="3" spans="1:16" ht="15.75">
      <c r="A3" s="463"/>
      <c r="B3" s="515" t="s">
        <v>242</v>
      </c>
      <c r="C3" s="515"/>
      <c r="D3" s="515"/>
      <c r="E3" s="515"/>
      <c r="F3" s="515"/>
      <c r="G3" s="515"/>
      <c r="H3" s="515"/>
      <c r="I3" s="514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514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53" t="s">
        <v>185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77149</v>
      </c>
      <c r="E10" s="78">
        <v>1100</v>
      </c>
      <c r="F10" s="78">
        <f t="shared" ref="F10:F16" si="0">(D10-E10)*0.125</f>
        <v>9506.125</v>
      </c>
      <c r="G10" s="78">
        <v>5165.3</v>
      </c>
      <c r="H10" s="78">
        <f t="shared" ref="H10:H36" si="1">(D10-E10+F10+G10)*0.005</f>
        <v>453.602125</v>
      </c>
      <c r="I10" s="78">
        <f t="shared" ref="I10:I36" si="2">D10-E10+F10+H10+G10</f>
        <v>91174.027125000008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77149</v>
      </c>
      <c r="E11" s="78">
        <v>1100</v>
      </c>
      <c r="F11" s="78">
        <f t="shared" si="0"/>
        <v>9506.125</v>
      </c>
      <c r="G11" s="78">
        <v>5165.3</v>
      </c>
      <c r="H11" s="78">
        <f t="shared" si="1"/>
        <v>453.602125</v>
      </c>
      <c r="I11" s="78">
        <f t="shared" si="2"/>
        <v>91174.027125000008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77995</v>
      </c>
      <c r="E14" s="78">
        <v>1100</v>
      </c>
      <c r="F14" s="78">
        <f t="shared" si="0"/>
        <v>9611.875</v>
      </c>
      <c r="G14" s="78">
        <v>5165.3</v>
      </c>
      <c r="H14" s="78">
        <f t="shared" si="1"/>
        <v>458.36087500000002</v>
      </c>
      <c r="I14" s="78">
        <f t="shared" si="2"/>
        <v>92130.535875000001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81603</v>
      </c>
      <c r="E15" s="78">
        <v>1100</v>
      </c>
      <c r="F15" s="78">
        <f t="shared" si="0"/>
        <v>10062.875</v>
      </c>
      <c r="G15" s="78">
        <v>5165.3</v>
      </c>
      <c r="H15" s="78">
        <f t="shared" si="1"/>
        <v>478.65587500000004</v>
      </c>
      <c r="I15" s="78">
        <f t="shared" si="2"/>
        <v>96209.830875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79987</v>
      </c>
      <c r="E16" s="78">
        <v>1100</v>
      </c>
      <c r="F16" s="78">
        <f t="shared" si="0"/>
        <v>9860.875</v>
      </c>
      <c r="G16" s="78">
        <v>5165.3</v>
      </c>
      <c r="H16" s="78">
        <f t="shared" si="1"/>
        <v>469.56587500000001</v>
      </c>
      <c r="I16" s="78">
        <f t="shared" si="2"/>
        <v>94382.740875000003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81126</v>
      </c>
      <c r="E20" s="78">
        <v>1100</v>
      </c>
      <c r="F20" s="78">
        <f t="shared" ref="F20:F33" si="3">(D20-E20)*0.125</f>
        <v>10003.25</v>
      </c>
      <c r="G20" s="78">
        <v>5165.3</v>
      </c>
      <c r="H20" s="78">
        <f t="shared" si="1"/>
        <v>475.97275000000002</v>
      </c>
      <c r="I20" s="78">
        <f t="shared" si="2"/>
        <v>95670.522750000004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88701</v>
      </c>
      <c r="E22" s="78">
        <v>1100</v>
      </c>
      <c r="F22" s="78">
        <f t="shared" si="3"/>
        <v>10950.125</v>
      </c>
      <c r="G22" s="78">
        <v>5165.3</v>
      </c>
      <c r="H22" s="78">
        <f t="shared" si="1"/>
        <v>518.58212500000002</v>
      </c>
      <c r="I22" s="78">
        <f t="shared" si="2"/>
        <v>104235.007125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83319</v>
      </c>
      <c r="E23" s="78">
        <v>1100</v>
      </c>
      <c r="F23" s="78">
        <f t="shared" si="3"/>
        <v>10277.375</v>
      </c>
      <c r="G23" s="78">
        <v>5165.3</v>
      </c>
      <c r="H23" s="78">
        <f t="shared" si="1"/>
        <v>488.30837500000001</v>
      </c>
      <c r="I23" s="78">
        <f t="shared" si="2"/>
        <v>98149.983374999996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87846</v>
      </c>
      <c r="E24" s="78">
        <v>1100</v>
      </c>
      <c r="F24" s="78">
        <f t="shared" si="3"/>
        <v>10843.25</v>
      </c>
      <c r="G24" s="78">
        <v>5165.3</v>
      </c>
      <c r="H24" s="78">
        <f t="shared" si="1"/>
        <v>513.77274999999997</v>
      </c>
      <c r="I24" s="78">
        <f t="shared" si="2"/>
        <v>103268.32275000001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83235</v>
      </c>
      <c r="E26" s="78">
        <v>1100</v>
      </c>
      <c r="F26" s="78">
        <f t="shared" si="3"/>
        <v>10266.875</v>
      </c>
      <c r="G26" s="78">
        <v>5165.3</v>
      </c>
      <c r="H26" s="78">
        <f t="shared" si="1"/>
        <v>487.83587500000004</v>
      </c>
      <c r="I26" s="78">
        <f t="shared" si="2"/>
        <v>98055.010875000007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83313</v>
      </c>
      <c r="E27" s="78">
        <v>1100</v>
      </c>
      <c r="F27" s="78">
        <f t="shared" si="3"/>
        <v>10276.625</v>
      </c>
      <c r="G27" s="78">
        <v>5165.3</v>
      </c>
      <c r="H27" s="78">
        <f t="shared" si="1"/>
        <v>488.27462500000001</v>
      </c>
      <c r="I27" s="78">
        <f t="shared" si="2"/>
        <v>98143.199625000008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84910</v>
      </c>
      <c r="E28" s="78">
        <v>1100</v>
      </c>
      <c r="F28" s="78">
        <f>(D28-E28)*0.125</f>
        <v>10476.25</v>
      </c>
      <c r="G28" s="78">
        <v>5165.3</v>
      </c>
      <c r="H28" s="78">
        <f t="shared" si="1"/>
        <v>497.25775000000004</v>
      </c>
      <c r="I28" s="78">
        <f t="shared" si="2"/>
        <v>99948.807750000007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83596</v>
      </c>
      <c r="E29" s="78">
        <v>1100</v>
      </c>
      <c r="F29" s="78">
        <f>(D29-E29)*0.125</f>
        <v>10312</v>
      </c>
      <c r="G29" s="78">
        <v>5165.3</v>
      </c>
      <c r="H29" s="78">
        <f t="shared" si="1"/>
        <v>489.86650000000003</v>
      </c>
      <c r="I29" s="78">
        <f t="shared" si="2"/>
        <v>98463.166500000007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84811</v>
      </c>
      <c r="E33" s="78">
        <v>1100</v>
      </c>
      <c r="F33" s="78">
        <f t="shared" si="3"/>
        <v>10463.875</v>
      </c>
      <c r="G33" s="78">
        <v>5165.3</v>
      </c>
      <c r="H33" s="78">
        <f t="shared" si="1"/>
        <v>496.70087500000005</v>
      </c>
      <c r="I33" s="78">
        <f t="shared" si="2"/>
        <v>99836.875874999998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84811</v>
      </c>
      <c r="E34" s="78">
        <v>1100</v>
      </c>
      <c r="F34" s="78">
        <f t="shared" ref="F34" si="4">(D34-E34)*0.125</f>
        <v>10463.875</v>
      </c>
      <c r="G34" s="78">
        <v>5165.3</v>
      </c>
      <c r="H34" s="78">
        <f t="shared" ref="H34" si="5">(D34-E34+F34+G34)*0.005</f>
        <v>496.70087500000005</v>
      </c>
      <c r="I34" s="78">
        <f t="shared" ref="I34" si="6">D34-E34+F34+H34+G34</f>
        <v>99836.875874999998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71876</v>
      </c>
      <c r="E35" s="78">
        <v>1100</v>
      </c>
      <c r="F35" s="78">
        <f>(D35-E35)*0.125</f>
        <v>8847</v>
      </c>
      <c r="G35" s="78">
        <v>5165.3</v>
      </c>
      <c r="H35" s="78">
        <f t="shared" si="1"/>
        <v>423.94150000000002</v>
      </c>
      <c r="I35" s="78">
        <f t="shared" si="2"/>
        <v>85212.241500000004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71876</v>
      </c>
      <c r="E36" s="78">
        <v>1100</v>
      </c>
      <c r="F36" s="78">
        <f>(D36-E36)*0.125</f>
        <v>8847</v>
      </c>
      <c r="G36" s="78">
        <v>5165.3</v>
      </c>
      <c r="H36" s="78">
        <f t="shared" si="1"/>
        <v>423.94150000000002</v>
      </c>
      <c r="I36" s="78">
        <f t="shared" si="2"/>
        <v>85212.241500000004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296"/>
      <c r="IC37" s="229"/>
    </row>
    <row r="38" spans="1:237" s="229" customFormat="1" ht="15.75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83"/>
      <c r="N38" s="283"/>
      <c r="O38" s="283"/>
      <c r="P38" s="283"/>
    </row>
    <row r="39" spans="1:237" s="287" customFormat="1" ht="15.75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85118</v>
      </c>
      <c r="E43" s="78">
        <v>1100</v>
      </c>
      <c r="F43" s="78">
        <f t="shared" ref="F43:F45" si="7">(D43-E43)*0.125</f>
        <v>10502.25</v>
      </c>
      <c r="G43" s="78">
        <v>5165.3</v>
      </c>
      <c r="H43" s="78">
        <f>(D43-E43+F43+G43)*0.005</f>
        <v>498.42775</v>
      </c>
      <c r="I43" s="78">
        <f>D43-E43+F43+H43+G43</f>
        <v>100183.97775000001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84271</v>
      </c>
      <c r="E44" s="78">
        <v>1100</v>
      </c>
      <c r="F44" s="78">
        <f t="shared" si="7"/>
        <v>10396.375</v>
      </c>
      <c r="G44" s="78">
        <v>5165.3</v>
      </c>
      <c r="H44" s="78">
        <f t="shared" ref="H44:H47" si="8">(D44-E44+F44+G44)*0.005</f>
        <v>493.66337500000003</v>
      </c>
      <c r="I44" s="78">
        <f t="shared" ref="I44:I47" si="9">D44-E44+F44+H44+G44</f>
        <v>99226.338375000007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85763</v>
      </c>
      <c r="E45" s="78">
        <v>1100</v>
      </c>
      <c r="F45" s="78">
        <f t="shared" si="7"/>
        <v>10582.875</v>
      </c>
      <c r="G45" s="78">
        <v>5165.3</v>
      </c>
      <c r="H45" s="78">
        <f>(D45-E45+F45+G45)*0.005</f>
        <v>502.05587500000001</v>
      </c>
      <c r="I45" s="78">
        <f>D45-E45+F45+H45+G45</f>
        <v>100913.23087500001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88036</v>
      </c>
      <c r="E47" s="78">
        <v>1100</v>
      </c>
      <c r="F47" s="78">
        <f>(D47-E47)*0.125</f>
        <v>10867</v>
      </c>
      <c r="G47" s="78">
        <v>5165.3</v>
      </c>
      <c r="H47" s="78">
        <f t="shared" si="8"/>
        <v>514.8415</v>
      </c>
      <c r="I47" s="78">
        <f t="shared" si="9"/>
        <v>103483.1415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86610</v>
      </c>
      <c r="E49" s="78">
        <v>1100</v>
      </c>
      <c r="F49" s="78">
        <f>(D49-E49)*0.125</f>
        <v>10688.75</v>
      </c>
      <c r="G49" s="78">
        <v>5165.3</v>
      </c>
      <c r="H49" s="78">
        <f>(D49-E49+F49+G49)*0.005</f>
        <v>506.82025000000004</v>
      </c>
      <c r="I49" s="78">
        <f>D49-E49+F49+H49+G49</f>
        <v>101870.87025000001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86610</v>
      </c>
      <c r="E50" s="78">
        <v>1100</v>
      </c>
      <c r="F50" s="78">
        <f>(D50-E50)*0.125</f>
        <v>10688.75</v>
      </c>
      <c r="G50" s="78">
        <v>5165.3</v>
      </c>
      <c r="H50" s="78">
        <f>(D50-E50+F50+G50)*0.005</f>
        <v>506.82025000000004</v>
      </c>
      <c r="I50" s="78">
        <f>D50-E50+F50+H50+G50</f>
        <v>101870.87025000001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296"/>
      <c r="M65" s="283"/>
      <c r="N65" s="283"/>
      <c r="O65" s="283"/>
      <c r="P65" s="283"/>
    </row>
    <row r="66" spans="1:16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283"/>
      <c r="N66" s="283"/>
      <c r="O66" s="283"/>
      <c r="P66" s="283"/>
    </row>
    <row r="67" spans="1:16" s="229" customFormat="1" ht="15.75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87856</v>
      </c>
      <c r="E68" s="78">
        <v>1100</v>
      </c>
      <c r="F68" s="78">
        <f>(D68-E68)*0.125</f>
        <v>10844.5</v>
      </c>
      <c r="G68" s="78">
        <v>5165.3</v>
      </c>
      <c r="H68" s="78">
        <f>(D68-E68+F68+G68)*0.005</f>
        <v>513.82900000000006</v>
      </c>
      <c r="I68" s="78">
        <f>D68-E68+F68+H68+G68</f>
        <v>103279.629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87901</v>
      </c>
      <c r="E69" s="78">
        <v>1100</v>
      </c>
      <c r="F69" s="78">
        <f t="shared" ref="F69:F78" si="10">(D69-E69)*0.125</f>
        <v>10850.125</v>
      </c>
      <c r="G69" s="78">
        <v>5165.3</v>
      </c>
      <c r="H69" s="78">
        <f t="shared" ref="H69:H78" si="11">(D69-E69+F69+G69)*0.005</f>
        <v>514.08212500000002</v>
      </c>
      <c r="I69" s="78">
        <f t="shared" ref="I69:I78" si="12">D69-E69+F69+H69+G69</f>
        <v>103330.507125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88399</v>
      </c>
      <c r="E70" s="78">
        <v>1100</v>
      </c>
      <c r="F70" s="78">
        <f t="shared" si="10"/>
        <v>10912.375</v>
      </c>
      <c r="G70" s="78">
        <v>5165.3</v>
      </c>
      <c r="H70" s="78">
        <f t="shared" si="11"/>
        <v>516.883375</v>
      </c>
      <c r="I70" s="78">
        <f t="shared" si="12"/>
        <v>103893.55837500001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89544</v>
      </c>
      <c r="E71" s="78">
        <v>1100</v>
      </c>
      <c r="F71" s="78">
        <f t="shared" si="10"/>
        <v>11055.5</v>
      </c>
      <c r="G71" s="78">
        <v>5165.3</v>
      </c>
      <c r="H71" s="78">
        <f t="shared" si="11"/>
        <v>523.32400000000007</v>
      </c>
      <c r="I71" s="78">
        <f t="shared" si="12"/>
        <v>105188.124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89343</v>
      </c>
      <c r="E72" s="78">
        <v>1100</v>
      </c>
      <c r="F72" s="78">
        <f t="shared" si="10"/>
        <v>11030.375</v>
      </c>
      <c r="G72" s="78">
        <v>5165.3</v>
      </c>
      <c r="H72" s="78">
        <f>(D72-E72+F72+G72)*0.005</f>
        <v>522.19337500000006</v>
      </c>
      <c r="I72" s="78">
        <f>D72-E72+F72+H72+G72</f>
        <v>104960.86837500001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91124</v>
      </c>
      <c r="E73" s="78">
        <v>1100</v>
      </c>
      <c r="F73" s="78">
        <f t="shared" si="10"/>
        <v>11253</v>
      </c>
      <c r="G73" s="78">
        <v>5165.3</v>
      </c>
      <c r="H73" s="78">
        <f t="shared" si="11"/>
        <v>532.2115</v>
      </c>
      <c r="I73" s="78">
        <f t="shared" si="12"/>
        <v>106974.51150000001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84865</v>
      </c>
      <c r="E76" s="78">
        <v>0</v>
      </c>
      <c r="F76" s="78">
        <f t="shared" si="10"/>
        <v>10608.125</v>
      </c>
      <c r="G76" s="78">
        <v>5165.3</v>
      </c>
      <c r="H76" s="78">
        <f t="shared" si="11"/>
        <v>503.19212500000003</v>
      </c>
      <c r="I76" s="78">
        <f t="shared" si="12"/>
        <v>101141.617125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83076</v>
      </c>
      <c r="E77" s="78">
        <v>0</v>
      </c>
      <c r="F77" s="78">
        <f t="shared" si="10"/>
        <v>10384.5</v>
      </c>
      <c r="G77" s="78">
        <v>5165.3</v>
      </c>
      <c r="H77" s="78">
        <f t="shared" si="11"/>
        <v>493.12900000000002</v>
      </c>
      <c r="I77" s="78">
        <f t="shared" si="12"/>
        <v>99118.929000000004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84125</v>
      </c>
      <c r="E78" s="78">
        <v>0</v>
      </c>
      <c r="F78" s="78">
        <f t="shared" si="10"/>
        <v>10515.625</v>
      </c>
      <c r="G78" s="78">
        <v>5165.3</v>
      </c>
      <c r="H78" s="78">
        <f t="shared" si="11"/>
        <v>499.02962500000001</v>
      </c>
      <c r="I78" s="78">
        <f t="shared" si="12"/>
        <v>100304.954625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296"/>
      <c r="M79" s="283"/>
      <c r="N79" s="283"/>
      <c r="O79" s="283"/>
      <c r="P79" s="283"/>
    </row>
    <row r="80" spans="1:16" s="229" customFormat="1" ht="16.5" thickBot="1">
      <c r="A80" s="468" t="s">
        <v>139</v>
      </c>
      <c r="B80" s="469"/>
      <c r="C80" s="469"/>
      <c r="D80" s="469"/>
      <c r="E80" s="470"/>
      <c r="F80" s="170"/>
      <c r="G80" s="170"/>
      <c r="H80" s="170"/>
      <c r="I80" s="296"/>
      <c r="M80" s="283"/>
      <c r="N80" s="283"/>
      <c r="O80" s="283"/>
      <c r="P80" s="283"/>
    </row>
    <row r="81" spans="1:16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296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296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296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296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296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296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296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296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296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296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297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297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297"/>
    </row>
    <row r="94" spans="1:16" s="229" customFormat="1" ht="15.75">
      <c r="B94" s="230"/>
      <c r="C94" s="188"/>
      <c r="D94" s="188"/>
      <c r="E94" s="188"/>
      <c r="F94" s="188"/>
      <c r="G94" s="188"/>
      <c r="H94" s="188"/>
      <c r="I94" s="297"/>
    </row>
    <row r="95" spans="1:16" s="94" customFormat="1">
      <c r="B95" s="189"/>
      <c r="C95" s="190"/>
      <c r="D95" s="190"/>
      <c r="E95" s="190"/>
      <c r="F95" s="190"/>
      <c r="G95" s="190"/>
      <c r="H95" s="190"/>
      <c r="I95" s="298"/>
    </row>
    <row r="96" spans="1:16" s="94" customFormat="1">
      <c r="B96" s="189"/>
      <c r="C96" s="190"/>
      <c r="D96" s="190"/>
      <c r="E96" s="190"/>
      <c r="F96" s="190"/>
      <c r="G96" s="190"/>
      <c r="H96" s="190"/>
      <c r="I96" s="298"/>
    </row>
    <row r="97" spans="1:9" s="94" customFormat="1">
      <c r="B97" s="189"/>
      <c r="C97" s="190"/>
      <c r="D97" s="190"/>
      <c r="E97" s="190"/>
      <c r="F97" s="190"/>
      <c r="G97" s="190"/>
      <c r="H97" s="190"/>
      <c r="I97" s="298"/>
    </row>
    <row r="98" spans="1:9" s="94" customFormat="1">
      <c r="B98" s="189"/>
      <c r="C98" s="190"/>
      <c r="D98" s="190"/>
      <c r="E98" s="190"/>
      <c r="F98" s="190"/>
      <c r="G98" s="190"/>
      <c r="H98" s="190"/>
      <c r="I98" s="298"/>
    </row>
    <row r="104" spans="1:9">
      <c r="A104" s="12"/>
      <c r="B104" s="12"/>
      <c r="C104" s="13"/>
      <c r="D104" s="13"/>
      <c r="E104" s="13"/>
      <c r="F104" s="9"/>
      <c r="G104" s="9"/>
      <c r="H104" s="9"/>
      <c r="I104" s="54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4" bottom="0.31" header="0.3" footer="0.3"/>
  <pageSetup scale="45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workbookViewId="0">
      <selection activeCell="I7" sqref="I7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7.42578125" style="2" customWidth="1"/>
    <col min="4" max="4" width="19.28515625" style="2" customWidth="1"/>
    <col min="5" max="5" width="17.140625" style="2" customWidth="1"/>
    <col min="6" max="7" width="14.85546875" style="2"/>
    <col min="8" max="8" width="15.85546875" style="2" bestFit="1" customWidth="1"/>
    <col min="9" max="9" width="23" style="2" customWidth="1"/>
  </cols>
  <sheetData>
    <row r="1" spans="1:16" ht="46.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186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79616</v>
      </c>
      <c r="E10" s="78">
        <v>1100</v>
      </c>
      <c r="F10" s="78">
        <f t="shared" ref="F10:F16" si="0">(D10-E10)*0.125</f>
        <v>9814.5</v>
      </c>
      <c r="G10" s="78">
        <v>3446.79</v>
      </c>
      <c r="H10" s="78">
        <f t="shared" ref="H10:H36" si="1">(D10-E10+F10+G10)*0.005</f>
        <v>458.88644999999997</v>
      </c>
      <c r="I10" s="78">
        <f t="shared" ref="I10:I36" si="2">D10-E10+F10+H10+G10</f>
        <v>92236.176449999999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79616</v>
      </c>
      <c r="E11" s="78">
        <v>1100</v>
      </c>
      <c r="F11" s="78">
        <f t="shared" ref="F11" si="3">(D11-E11)*0.125</f>
        <v>9814.5</v>
      </c>
      <c r="G11" s="78">
        <v>3446.79</v>
      </c>
      <c r="H11" s="78">
        <f t="shared" ref="H11" si="4">(D11-E11+F11+G11)*0.005</f>
        <v>458.88644999999997</v>
      </c>
      <c r="I11" s="78">
        <f t="shared" ref="I11" si="5">D11-E11+F11+H11+G11</f>
        <v>92236.176449999999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80512</v>
      </c>
      <c r="E14" s="78">
        <v>1100</v>
      </c>
      <c r="F14" s="78">
        <f t="shared" si="0"/>
        <v>9926.5</v>
      </c>
      <c r="G14" s="78">
        <v>3446.79</v>
      </c>
      <c r="H14" s="78">
        <f t="shared" si="1"/>
        <v>463.92644999999999</v>
      </c>
      <c r="I14" s="78">
        <f t="shared" si="2"/>
        <v>93249.216449999993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83420</v>
      </c>
      <c r="E15" s="78">
        <v>1100</v>
      </c>
      <c r="F15" s="78">
        <f t="shared" si="0"/>
        <v>10290</v>
      </c>
      <c r="G15" s="78">
        <v>3446.79</v>
      </c>
      <c r="H15" s="78">
        <f t="shared" si="1"/>
        <v>480.28395</v>
      </c>
      <c r="I15" s="78">
        <f t="shared" si="2"/>
        <v>96537.073949999991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81704</v>
      </c>
      <c r="E16" s="78">
        <v>1100</v>
      </c>
      <c r="F16" s="78">
        <f t="shared" si="0"/>
        <v>10075.5</v>
      </c>
      <c r="G16" s="78">
        <v>3446.79</v>
      </c>
      <c r="H16" s="78">
        <f t="shared" si="1"/>
        <v>470.63144999999997</v>
      </c>
      <c r="I16" s="78">
        <f t="shared" si="2"/>
        <v>94596.921449999994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84093</v>
      </c>
      <c r="E20" s="78">
        <v>1100</v>
      </c>
      <c r="F20" s="78">
        <f t="shared" ref="F20" si="6">(D20-E20)*0.125</f>
        <v>10374.125</v>
      </c>
      <c r="G20" s="78">
        <v>3446.79</v>
      </c>
      <c r="H20" s="78">
        <f t="shared" si="1"/>
        <v>484.06957499999999</v>
      </c>
      <c r="I20" s="78">
        <f t="shared" si="2"/>
        <v>97297.984574999995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74343</v>
      </c>
      <c r="E35" s="78">
        <v>1100</v>
      </c>
      <c r="F35" s="78">
        <f>(D35-E35)*0.125</f>
        <v>9155.375</v>
      </c>
      <c r="G35" s="78">
        <v>3446.79</v>
      </c>
      <c r="H35" s="78">
        <f t="shared" si="1"/>
        <v>429.22582499999999</v>
      </c>
      <c r="I35" s="78">
        <f t="shared" si="2"/>
        <v>86274.390824999995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74343</v>
      </c>
      <c r="E36" s="78">
        <v>1100</v>
      </c>
      <c r="F36" s="78">
        <f>(D36-E36)*0.125</f>
        <v>9155.375</v>
      </c>
      <c r="G36" s="78">
        <v>3446.79</v>
      </c>
      <c r="H36" s="78">
        <f t="shared" si="1"/>
        <v>429.22582499999999</v>
      </c>
      <c r="I36" s="78">
        <f t="shared" si="2"/>
        <v>86274.390824999995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83"/>
      <c r="N38" s="283"/>
      <c r="O38" s="283"/>
      <c r="P38" s="283"/>
    </row>
    <row r="39" spans="1:237" s="287" customFormat="1" ht="15.75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85788</v>
      </c>
      <c r="E40" s="78">
        <v>1100</v>
      </c>
      <c r="F40" s="78">
        <f t="shared" ref="F40:F45" si="7">(D40-E40)*0.125</f>
        <v>10586</v>
      </c>
      <c r="G40" s="78">
        <v>3446.79</v>
      </c>
      <c r="H40" s="78">
        <f t="shared" ref="H40:H63" si="8">(D40-E40+F40+G40)*0.005</f>
        <v>493.60395</v>
      </c>
      <c r="I40" s="78">
        <f t="shared" ref="I40:I63" si="9">D40-E40+F40+H40+G40</f>
        <v>99214.393949999998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86385</v>
      </c>
      <c r="E41" s="78">
        <v>1100</v>
      </c>
      <c r="F41" s="78">
        <f t="shared" si="7"/>
        <v>10660.625</v>
      </c>
      <c r="G41" s="78">
        <v>3446.79</v>
      </c>
      <c r="H41" s="78">
        <f>(D41-E41+F41+G41)*0.005</f>
        <v>496.96207499999997</v>
      </c>
      <c r="I41" s="78">
        <f>D41-E41+F41+H41+G41</f>
        <v>99889.377074999997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86386</v>
      </c>
      <c r="E43" s="78">
        <v>1100</v>
      </c>
      <c r="F43" s="78">
        <f t="shared" si="7"/>
        <v>10660.75</v>
      </c>
      <c r="G43" s="78">
        <v>3446.79</v>
      </c>
      <c r="H43" s="78">
        <f>(D43-E43+F43+G43)*0.005</f>
        <v>496.96769999999998</v>
      </c>
      <c r="I43" s="78">
        <f>D43-E43+F43+H43+G43</f>
        <v>99890.507699999987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85988</v>
      </c>
      <c r="E44" s="78">
        <v>1100</v>
      </c>
      <c r="F44" s="78">
        <f t="shared" si="7"/>
        <v>10611</v>
      </c>
      <c r="G44" s="78">
        <v>3446.79</v>
      </c>
      <c r="H44" s="78">
        <f t="shared" si="8"/>
        <v>494.72895</v>
      </c>
      <c r="I44" s="78">
        <f t="shared" si="9"/>
        <v>99440.518949999998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87481</v>
      </c>
      <c r="E45" s="78">
        <v>1100</v>
      </c>
      <c r="F45" s="78">
        <f t="shared" si="7"/>
        <v>10797.625</v>
      </c>
      <c r="G45" s="78">
        <v>3446.79</v>
      </c>
      <c r="H45" s="78">
        <f>(D45-E45+F45+G45)*0.005</f>
        <v>503.12707499999999</v>
      </c>
      <c r="I45" s="78">
        <f>D45-E45+F45+H45+G45</f>
        <v>101128.54207499999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89454</v>
      </c>
      <c r="E47" s="78">
        <v>1100</v>
      </c>
      <c r="F47" s="78">
        <f>(D47-E47)*0.125</f>
        <v>11044.25</v>
      </c>
      <c r="G47" s="78">
        <v>3446.79</v>
      </c>
      <c r="H47" s="78">
        <f t="shared" si="8"/>
        <v>514.22519999999997</v>
      </c>
      <c r="I47" s="78">
        <f t="shared" si="9"/>
        <v>103359.26519999999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>
        <v>79918</v>
      </c>
      <c r="E59" s="78">
        <v>0</v>
      </c>
      <c r="F59" s="78">
        <f t="shared" ref="F59:F64" si="10">(D59-E59)*0.125</f>
        <v>9989.75</v>
      </c>
      <c r="G59" s="78">
        <v>3446.79</v>
      </c>
      <c r="H59" s="78">
        <f t="shared" si="8"/>
        <v>466.77269999999999</v>
      </c>
      <c r="I59" s="78">
        <f t="shared" si="9"/>
        <v>93821.312699999995</v>
      </c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>
        <v>81908</v>
      </c>
      <c r="E60" s="78">
        <v>0</v>
      </c>
      <c r="F60" s="78">
        <f t="shared" si="10"/>
        <v>10238.5</v>
      </c>
      <c r="G60" s="78">
        <v>3446.79</v>
      </c>
      <c r="H60" s="78">
        <f t="shared" si="8"/>
        <v>477.96644999999995</v>
      </c>
      <c r="I60" s="78">
        <f t="shared" si="9"/>
        <v>96071.256450000001</v>
      </c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>
        <v>84648</v>
      </c>
      <c r="E61" s="78">
        <v>0</v>
      </c>
      <c r="F61" s="78">
        <f t="shared" si="10"/>
        <v>10581</v>
      </c>
      <c r="G61" s="78">
        <v>3446.79</v>
      </c>
      <c r="H61" s="78">
        <f t="shared" si="8"/>
        <v>493.37894999999997</v>
      </c>
      <c r="I61" s="78">
        <f t="shared" si="9"/>
        <v>99169.168949999992</v>
      </c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>
        <v>81511</v>
      </c>
      <c r="E62" s="78">
        <v>0</v>
      </c>
      <c r="F62" s="78">
        <f t="shared" si="10"/>
        <v>10188.875</v>
      </c>
      <c r="G62" s="78">
        <v>3446.79</v>
      </c>
      <c r="H62" s="78">
        <f t="shared" si="8"/>
        <v>475.73332499999998</v>
      </c>
      <c r="I62" s="78">
        <f t="shared" si="9"/>
        <v>95622.398324999987</v>
      </c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>
        <v>82149</v>
      </c>
      <c r="E63" s="78">
        <v>0</v>
      </c>
      <c r="F63" s="78">
        <f t="shared" si="10"/>
        <v>10268.625</v>
      </c>
      <c r="G63" s="78">
        <v>3446.79</v>
      </c>
      <c r="H63" s="78">
        <f t="shared" si="8"/>
        <v>479.32207499999998</v>
      </c>
      <c r="I63" s="78">
        <f t="shared" si="9"/>
        <v>96343.737074999997</v>
      </c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>
        <v>82309</v>
      </c>
      <c r="E64" s="78">
        <v>0</v>
      </c>
      <c r="F64" s="78">
        <f t="shared" si="10"/>
        <v>10288.625</v>
      </c>
      <c r="G64" s="78">
        <v>3446.79</v>
      </c>
      <c r="H64" s="78">
        <f>(D64-E64+F64+G64)*0.005</f>
        <v>480.22207499999996</v>
      </c>
      <c r="I64" s="78">
        <f>D64-E64+F64+H64+G64</f>
        <v>96524.637074999991</v>
      </c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283"/>
      <c r="N66" s="283"/>
      <c r="O66" s="283"/>
      <c r="P66" s="283"/>
    </row>
    <row r="67" spans="1:16" s="229" customFormat="1" ht="15.75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89374</v>
      </c>
      <c r="E68" s="78">
        <v>1100</v>
      </c>
      <c r="F68" s="78">
        <f>(D68-E68)*0.125</f>
        <v>11034.25</v>
      </c>
      <c r="G68" s="78">
        <v>3446.79</v>
      </c>
      <c r="H68" s="78">
        <f>(D68-E68+F68+G68)*0.005</f>
        <v>513.77519999999993</v>
      </c>
      <c r="I68" s="78">
        <f>D68-E68+F68+H68+G68</f>
        <v>103268.8152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89369</v>
      </c>
      <c r="E69" s="78">
        <v>1100</v>
      </c>
      <c r="F69" s="78">
        <f t="shared" ref="F69:F78" si="11">(D69-E69)*0.125</f>
        <v>11033.625</v>
      </c>
      <c r="G69" s="78">
        <v>3446.79</v>
      </c>
      <c r="H69" s="78">
        <f t="shared" ref="H69:H78" si="12">(D69-E69+F69+G69)*0.005</f>
        <v>513.747075</v>
      </c>
      <c r="I69" s="78">
        <f t="shared" ref="I69:I78" si="13">D69-E69+F69+H69+G69</f>
        <v>103263.162075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89866</v>
      </c>
      <c r="E70" s="78">
        <v>1100</v>
      </c>
      <c r="F70" s="78">
        <f t="shared" si="11"/>
        <v>11095.75</v>
      </c>
      <c r="G70" s="78">
        <v>3446.79</v>
      </c>
      <c r="H70" s="78">
        <f t="shared" si="12"/>
        <v>516.54269999999997</v>
      </c>
      <c r="I70" s="78">
        <f t="shared" si="13"/>
        <v>103825.0827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91061</v>
      </c>
      <c r="E71" s="78">
        <v>1100</v>
      </c>
      <c r="F71" s="78">
        <f t="shared" si="11"/>
        <v>11245.125</v>
      </c>
      <c r="G71" s="78">
        <v>3446.79</v>
      </c>
      <c r="H71" s="78">
        <f t="shared" si="12"/>
        <v>523.26457499999992</v>
      </c>
      <c r="I71" s="78">
        <f t="shared" si="13"/>
        <v>105176.17957499999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86783</v>
      </c>
      <c r="E76" s="78">
        <v>0</v>
      </c>
      <c r="F76" s="78">
        <f t="shared" si="11"/>
        <v>10847.875</v>
      </c>
      <c r="G76" s="78">
        <v>3446.79</v>
      </c>
      <c r="H76" s="78">
        <f t="shared" si="12"/>
        <v>505.38832499999995</v>
      </c>
      <c r="I76" s="78">
        <f t="shared" si="13"/>
        <v>101583.053325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84594</v>
      </c>
      <c r="E77" s="78">
        <v>0</v>
      </c>
      <c r="F77" s="78">
        <f t="shared" si="11"/>
        <v>10574.25</v>
      </c>
      <c r="G77" s="78">
        <v>3446.79</v>
      </c>
      <c r="H77" s="78">
        <f t="shared" si="12"/>
        <v>493.0752</v>
      </c>
      <c r="I77" s="78">
        <f t="shared" si="13"/>
        <v>99108.1152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85643</v>
      </c>
      <c r="E78" s="78">
        <v>0</v>
      </c>
      <c r="F78" s="78">
        <f t="shared" si="11"/>
        <v>10705.375</v>
      </c>
      <c r="G78" s="78">
        <v>3446.79</v>
      </c>
      <c r="H78" s="78">
        <f t="shared" si="12"/>
        <v>498.97582499999999</v>
      </c>
      <c r="I78" s="78">
        <f t="shared" si="13"/>
        <v>100294.14082499999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68" t="s">
        <v>139</v>
      </c>
      <c r="B80" s="469"/>
      <c r="C80" s="469"/>
      <c r="D80" s="469"/>
      <c r="E80" s="47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 t="s">
        <v>231</v>
      </c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4" bottom="0.33" header="0.3" footer="0.3"/>
  <pageSetup scale="50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C104"/>
  <sheetViews>
    <sheetView topLeftCell="A2" workbookViewId="0">
      <selection activeCell="I7" sqref="I7"/>
    </sheetView>
  </sheetViews>
  <sheetFormatPr defaultColWidth="14.85546875" defaultRowHeight="15"/>
  <cols>
    <col min="1" max="1" width="28.140625" customWidth="1"/>
    <col min="2" max="2" width="24.42578125" style="1" customWidth="1"/>
    <col min="3" max="3" width="16.85546875" style="2" customWidth="1"/>
    <col min="4" max="4" width="20" style="2" customWidth="1"/>
    <col min="5" max="8" width="14.85546875" style="2"/>
    <col min="9" max="9" width="24.140625" style="2" customWidth="1"/>
  </cols>
  <sheetData>
    <row r="1" spans="1:16" ht="43.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510" t="s">
        <v>244</v>
      </c>
      <c r="C3" s="510"/>
      <c r="D3" s="510"/>
      <c r="E3" s="510"/>
      <c r="F3" s="510"/>
      <c r="G3" s="510"/>
      <c r="H3" s="510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187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84034</v>
      </c>
      <c r="E10" s="78">
        <v>1100</v>
      </c>
      <c r="F10" s="78">
        <f t="shared" ref="F10:F15" si="0">(D10-E10)*0.125</f>
        <v>10366.75</v>
      </c>
      <c r="G10" s="78">
        <v>802.84</v>
      </c>
      <c r="H10" s="78">
        <f>(D10-E10+F10+G10)*0.005</f>
        <v>470.51794999999998</v>
      </c>
      <c r="I10" s="78">
        <f t="shared" ref="I10:I33" si="1">D10-E10+F10+H10+G10</f>
        <v>94574.107949999991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84034</v>
      </c>
      <c r="E11" s="78">
        <v>1100</v>
      </c>
      <c r="F11" s="78">
        <f t="shared" si="0"/>
        <v>10366.75</v>
      </c>
      <c r="G11" s="78">
        <v>802.84</v>
      </c>
      <c r="H11" s="78">
        <f>(D11-E11+F11+G11)*0.005</f>
        <v>470.51794999999998</v>
      </c>
      <c r="I11" s="78">
        <f t="shared" si="1"/>
        <v>94574.107949999991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85030</v>
      </c>
      <c r="E14" s="78">
        <v>1100</v>
      </c>
      <c r="F14" s="78">
        <f t="shared" si="0"/>
        <v>10491.25</v>
      </c>
      <c r="G14" s="78">
        <v>802.84</v>
      </c>
      <c r="H14" s="78">
        <f t="shared" ref="H14:H33" si="2">(D14-E14+F14+G14)*0.005</f>
        <v>476.12045000000001</v>
      </c>
      <c r="I14" s="78">
        <f t="shared" si="1"/>
        <v>95700.210449999999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88328</v>
      </c>
      <c r="E15" s="78">
        <v>1100</v>
      </c>
      <c r="F15" s="78">
        <f t="shared" si="0"/>
        <v>10903.5</v>
      </c>
      <c r="G15" s="78">
        <v>802.84</v>
      </c>
      <c r="H15" s="78">
        <f t="shared" si="2"/>
        <v>494.67169999999999</v>
      </c>
      <c r="I15" s="78">
        <f t="shared" si="1"/>
        <v>99429.011700000003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94276</v>
      </c>
      <c r="E22" s="78">
        <v>1100</v>
      </c>
      <c r="F22" s="78">
        <f t="shared" ref="F22" si="3">(D22-E22)*0.125</f>
        <v>11647</v>
      </c>
      <c r="G22" s="78">
        <v>802.84</v>
      </c>
      <c r="H22" s="78">
        <f t="shared" ref="H22" si="4">(D22-E22+F22+G22)*0.005</f>
        <v>528.12919999999997</v>
      </c>
      <c r="I22" s="78">
        <f t="shared" ref="I22" si="5">D22-E22+F22+H22+G22</f>
        <v>106153.96919999999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90054</v>
      </c>
      <c r="E23" s="78">
        <v>1100</v>
      </c>
      <c r="F23" s="78">
        <f t="shared" ref="F23:F33" si="6">(D23-E23)*0.125</f>
        <v>11119.25</v>
      </c>
      <c r="G23" s="78">
        <v>802.84</v>
      </c>
      <c r="H23" s="78">
        <f t="shared" si="2"/>
        <v>504.38045</v>
      </c>
      <c r="I23" s="78">
        <f t="shared" si="1"/>
        <v>101380.47044999999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94381</v>
      </c>
      <c r="E24" s="78">
        <v>1100</v>
      </c>
      <c r="F24" s="78">
        <f t="shared" si="6"/>
        <v>11660.125</v>
      </c>
      <c r="G24" s="78">
        <v>802.84</v>
      </c>
      <c r="H24" s="78">
        <f t="shared" si="2"/>
        <v>528.71982500000001</v>
      </c>
      <c r="I24" s="78">
        <f t="shared" si="1"/>
        <v>106272.68482499999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89670</v>
      </c>
      <c r="E26" s="78">
        <v>1100</v>
      </c>
      <c r="F26" s="78">
        <f t="shared" si="6"/>
        <v>11071.25</v>
      </c>
      <c r="G26" s="78">
        <v>802.84</v>
      </c>
      <c r="H26" s="78">
        <f t="shared" si="2"/>
        <v>502.22044999999997</v>
      </c>
      <c r="I26" s="78">
        <f t="shared" si="1"/>
        <v>100946.31044999999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90648</v>
      </c>
      <c r="E27" s="78">
        <v>1100</v>
      </c>
      <c r="F27" s="78">
        <f t="shared" si="6"/>
        <v>11193.5</v>
      </c>
      <c r="G27" s="78">
        <v>802.84</v>
      </c>
      <c r="H27" s="78">
        <f t="shared" si="2"/>
        <v>507.7217</v>
      </c>
      <c r="I27" s="78">
        <f t="shared" si="1"/>
        <v>102052.06169999999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91995</v>
      </c>
      <c r="E28" s="78">
        <v>1100</v>
      </c>
      <c r="F28" s="78">
        <f>(D28-E28)*0.125</f>
        <v>11361.875</v>
      </c>
      <c r="G28" s="78">
        <v>802.84</v>
      </c>
      <c r="H28" s="78">
        <f t="shared" si="2"/>
        <v>515.29857500000003</v>
      </c>
      <c r="I28" s="78">
        <f t="shared" si="1"/>
        <v>103575.01357499999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90681</v>
      </c>
      <c r="E29" s="78">
        <v>1100</v>
      </c>
      <c r="F29" s="78">
        <f>(D29-E29)*0.125</f>
        <v>11197.625</v>
      </c>
      <c r="G29" s="78">
        <v>802.84</v>
      </c>
      <c r="H29" s="78">
        <f t="shared" si="2"/>
        <v>507.90732500000001</v>
      </c>
      <c r="I29" s="78">
        <f t="shared" si="1"/>
        <v>102089.37232499999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91546</v>
      </c>
      <c r="E33" s="78">
        <v>1100</v>
      </c>
      <c r="F33" s="78">
        <f t="shared" si="6"/>
        <v>11305.75</v>
      </c>
      <c r="G33" s="78">
        <v>802.84</v>
      </c>
      <c r="H33" s="78">
        <f t="shared" si="2"/>
        <v>512.77295000000004</v>
      </c>
      <c r="I33" s="78">
        <f t="shared" si="1"/>
        <v>103067.36295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91546</v>
      </c>
      <c r="E34" s="78">
        <v>1100</v>
      </c>
      <c r="F34" s="78">
        <f t="shared" ref="F34" si="7">(D34-E34)*0.125</f>
        <v>11305.75</v>
      </c>
      <c r="G34" s="78">
        <v>802.84</v>
      </c>
      <c r="H34" s="78">
        <f t="shared" ref="H34" si="8">(D34-E34+F34+G34)*0.005</f>
        <v>512.77295000000004</v>
      </c>
      <c r="I34" s="78">
        <f t="shared" ref="I34" si="9">D34-E34+F34+H34+G34</f>
        <v>103067.36295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83"/>
      <c r="N38" s="283"/>
      <c r="O38" s="283"/>
      <c r="P38" s="283"/>
    </row>
    <row r="39" spans="1:237" s="287" customFormat="1" ht="15.75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90704</v>
      </c>
      <c r="E43" s="78">
        <v>1100</v>
      </c>
      <c r="F43" s="78">
        <f t="shared" ref="F43:F45" si="10">(D43-E43)*0.125</f>
        <v>11200.5</v>
      </c>
      <c r="G43" s="78">
        <v>802.84</v>
      </c>
      <c r="H43" s="78">
        <f>(D43-E43+F43+G43)*0.005</f>
        <v>508.0367</v>
      </c>
      <c r="I43" s="78">
        <f>D43-E43+F43+H43+G43</f>
        <v>102115.37669999999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90156</v>
      </c>
      <c r="E44" s="78">
        <v>1100</v>
      </c>
      <c r="F44" s="78">
        <f t="shared" si="10"/>
        <v>11132</v>
      </c>
      <c r="G44" s="78">
        <v>802.84</v>
      </c>
      <c r="H44" s="78">
        <f t="shared" ref="H44:H47" si="11">(D44-E44+F44+G44)*0.005</f>
        <v>504.95420000000001</v>
      </c>
      <c r="I44" s="78">
        <f t="shared" ref="I44:I47" si="12">D44-E44+F44+H44+G44</f>
        <v>101495.79419999999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91649</v>
      </c>
      <c r="E45" s="78">
        <v>1100</v>
      </c>
      <c r="F45" s="78">
        <f t="shared" si="10"/>
        <v>11318.625</v>
      </c>
      <c r="G45" s="78">
        <v>802.84</v>
      </c>
      <c r="H45" s="78">
        <f>(D45-E45+F45+G45)*0.005</f>
        <v>513.35232499999995</v>
      </c>
      <c r="I45" s="78">
        <f>D45-E45+F45+H45+G45</f>
        <v>103183.817325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92671</v>
      </c>
      <c r="E47" s="78">
        <v>1100</v>
      </c>
      <c r="F47" s="78">
        <f>(D47-E47)*0.125</f>
        <v>11446.375</v>
      </c>
      <c r="G47" s="78">
        <v>802.84</v>
      </c>
      <c r="H47" s="78">
        <f t="shared" si="11"/>
        <v>519.10107500000004</v>
      </c>
      <c r="I47" s="78">
        <f t="shared" si="12"/>
        <v>104339.316075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283"/>
      <c r="N66" s="283"/>
      <c r="O66" s="283"/>
      <c r="P66" s="283"/>
    </row>
    <row r="67" spans="1:16" s="229" customFormat="1" ht="15.75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94642</v>
      </c>
      <c r="E68" s="78">
        <v>1100</v>
      </c>
      <c r="F68" s="78">
        <f>(D68-E68)*0.125</f>
        <v>11692.75</v>
      </c>
      <c r="G68" s="78">
        <v>802.84</v>
      </c>
      <c r="H68" s="78">
        <f>(D68-E68+F68+G68)*0.005</f>
        <v>530.18795</v>
      </c>
      <c r="I68" s="78">
        <f>D68-E68+F68+H68+G68</f>
        <v>106567.77795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94637</v>
      </c>
      <c r="E69" s="78">
        <v>1100</v>
      </c>
      <c r="F69" s="78">
        <f t="shared" ref="F69:F73" si="13">(D69-E69)*0.125</f>
        <v>11692.125</v>
      </c>
      <c r="G69" s="78">
        <v>802.84</v>
      </c>
      <c r="H69" s="78">
        <f t="shared" ref="H69:H73" si="14">(D69-E69+F69+G69)*0.005</f>
        <v>530.15982499999996</v>
      </c>
      <c r="I69" s="78">
        <f t="shared" ref="I69:I73" si="15">D69-E69+F69+H69+G69</f>
        <v>106562.12482499999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95134</v>
      </c>
      <c r="E70" s="78">
        <v>1100</v>
      </c>
      <c r="F70" s="78">
        <f t="shared" si="13"/>
        <v>11754.25</v>
      </c>
      <c r="G70" s="78">
        <v>802.84</v>
      </c>
      <c r="H70" s="78">
        <f t="shared" si="14"/>
        <v>532.95545000000004</v>
      </c>
      <c r="I70" s="78">
        <f t="shared" si="15"/>
        <v>107124.04544999999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96179</v>
      </c>
      <c r="E71" s="78">
        <v>1100</v>
      </c>
      <c r="F71" s="78">
        <f t="shared" si="13"/>
        <v>11884.875</v>
      </c>
      <c r="G71" s="78">
        <v>802.84</v>
      </c>
      <c r="H71" s="78">
        <f t="shared" si="14"/>
        <v>538.833575</v>
      </c>
      <c r="I71" s="78">
        <f t="shared" si="15"/>
        <v>108305.54857499999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96828</v>
      </c>
      <c r="E72" s="78">
        <v>1100</v>
      </c>
      <c r="F72" s="78">
        <f t="shared" si="13"/>
        <v>11966</v>
      </c>
      <c r="G72" s="78">
        <v>802.84</v>
      </c>
      <c r="H72" s="78">
        <f>(D72-E72+F72+G72)*0.005</f>
        <v>542.48419999999999</v>
      </c>
      <c r="I72" s="78">
        <f>D72-E72+F72+H72+G72</f>
        <v>109039.3242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98609</v>
      </c>
      <c r="E73" s="78">
        <v>1100</v>
      </c>
      <c r="F73" s="78">
        <f t="shared" si="13"/>
        <v>12188.625</v>
      </c>
      <c r="G73" s="78">
        <v>802.84</v>
      </c>
      <c r="H73" s="78">
        <f t="shared" si="14"/>
        <v>552.50232500000004</v>
      </c>
      <c r="I73" s="78">
        <f t="shared" si="15"/>
        <v>111052.96732499999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97678</v>
      </c>
      <c r="E74" s="78">
        <v>1100</v>
      </c>
      <c r="F74" s="78">
        <f t="shared" ref="F74:F75" si="16">(D74-E74)*0.125</f>
        <v>12072.25</v>
      </c>
      <c r="G74" s="78">
        <v>802.84</v>
      </c>
      <c r="H74" s="78">
        <f t="shared" ref="H74:H75" si="17">(D74-E74+F74+G74)*0.005</f>
        <v>547.26544999999999</v>
      </c>
      <c r="I74" s="78">
        <f t="shared" ref="I74:I75" si="18">D74-E74+F74+H74+G74</f>
        <v>110000.35545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97977</v>
      </c>
      <c r="E75" s="78">
        <v>1100</v>
      </c>
      <c r="F75" s="78">
        <f t="shared" si="16"/>
        <v>12109.625</v>
      </c>
      <c r="G75" s="78">
        <v>802.84</v>
      </c>
      <c r="H75" s="78">
        <f t="shared" si="17"/>
        <v>548.94732499999998</v>
      </c>
      <c r="I75" s="78">
        <f t="shared" si="18"/>
        <v>110338.412325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68" t="s">
        <v>139</v>
      </c>
      <c r="B80" s="469"/>
      <c r="C80" s="469"/>
      <c r="D80" s="469"/>
      <c r="E80" s="470"/>
      <c r="F80" s="170"/>
      <c r="G80" s="170" t="s">
        <v>188</v>
      </c>
      <c r="H80" s="170"/>
      <c r="I80" s="170"/>
      <c r="M80" s="283"/>
      <c r="N80" s="283"/>
      <c r="O80" s="283"/>
      <c r="P80" s="283"/>
    </row>
    <row r="81" spans="1:16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71" customFormat="1" ht="15.75">
      <c r="A84" s="63" t="s">
        <v>146</v>
      </c>
      <c r="B84" s="64">
        <v>400</v>
      </c>
      <c r="C84" s="59"/>
      <c r="D84" s="56" t="s">
        <v>147</v>
      </c>
      <c r="E84" s="65">
        <v>400</v>
      </c>
      <c r="F84" s="60"/>
      <c r="G84" s="60"/>
      <c r="H84" s="60"/>
      <c r="I84" s="60"/>
      <c r="M84" s="74"/>
      <c r="N84" s="74"/>
      <c r="O84" s="74"/>
      <c r="P84" s="74"/>
    </row>
    <row r="85" spans="1:16" s="71" customFormat="1" ht="15.75">
      <c r="A85" s="63" t="s">
        <v>148</v>
      </c>
      <c r="B85" s="64">
        <v>500</v>
      </c>
      <c r="C85" s="59"/>
      <c r="D85" s="56" t="s">
        <v>149</v>
      </c>
      <c r="E85" s="65">
        <v>500</v>
      </c>
      <c r="F85" s="60"/>
      <c r="G85" s="60"/>
      <c r="H85" s="60"/>
      <c r="I85" s="60"/>
      <c r="M85" s="74"/>
      <c r="N85" s="74"/>
      <c r="O85" s="74"/>
      <c r="P85" s="74"/>
    </row>
    <row r="86" spans="1:16" s="71" customFormat="1" ht="15.75">
      <c r="A86" s="63" t="s">
        <v>150</v>
      </c>
      <c r="B86" s="64">
        <v>600</v>
      </c>
      <c r="C86" s="59"/>
      <c r="D86" s="56" t="s">
        <v>151</v>
      </c>
      <c r="E86" s="65">
        <v>600</v>
      </c>
      <c r="F86" s="60"/>
      <c r="G86" s="60"/>
      <c r="H86" s="60"/>
      <c r="I86" s="60"/>
    </row>
    <row r="87" spans="1:16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  <c r="I87" s="60"/>
    </row>
    <row r="88" spans="1:16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  <c r="I88" s="60"/>
    </row>
    <row r="89" spans="1:16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  <c r="I89" s="60"/>
    </row>
    <row r="90" spans="1:16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  <c r="I90" s="60"/>
    </row>
    <row r="91" spans="1:16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  <c r="I91" s="70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93" spans="1:16" s="71" customFormat="1" ht="15.75">
      <c r="B93" s="72"/>
      <c r="C93" s="70"/>
      <c r="D93" s="70"/>
      <c r="E93" s="70"/>
      <c r="F93" s="70"/>
      <c r="G93" s="70"/>
      <c r="H93" s="70"/>
      <c r="I93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9" bottom="0.38" header="0.3" footer="0.3"/>
  <pageSetup scale="50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IC104"/>
  <sheetViews>
    <sheetView workbookViewId="0">
      <selection activeCell="I7" sqref="I7"/>
    </sheetView>
  </sheetViews>
  <sheetFormatPr defaultColWidth="14.85546875" defaultRowHeight="15"/>
  <cols>
    <col min="1" max="1" width="26" customWidth="1"/>
    <col min="2" max="2" width="19.42578125" style="1" customWidth="1"/>
    <col min="3" max="3" width="14.85546875" style="2"/>
    <col min="4" max="4" width="20.7109375" style="2" customWidth="1"/>
    <col min="5" max="8" width="14.85546875" style="2"/>
    <col min="9" max="9" width="24.7109375" style="2" customWidth="1"/>
  </cols>
  <sheetData>
    <row r="1" spans="1:16" ht="47.2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510" t="s">
        <v>244</v>
      </c>
      <c r="C3" s="510"/>
      <c r="D3" s="510"/>
      <c r="E3" s="510"/>
      <c r="F3" s="510"/>
      <c r="G3" s="510"/>
      <c r="H3" s="510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189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82847</v>
      </c>
      <c r="E10" s="78">
        <v>1100</v>
      </c>
      <c r="F10" s="78">
        <f t="shared" ref="F10:F16" si="0">(D10-E10)*0.125</f>
        <v>10218.375</v>
      </c>
      <c r="G10" s="78">
        <v>954.73</v>
      </c>
      <c r="H10" s="78">
        <f t="shared" ref="H10:H36" si="1">(D10-E10+F10+G10)*0.005</f>
        <v>464.600525</v>
      </c>
      <c r="I10" s="78">
        <f t="shared" ref="I10:I36" si="2">D10-E10+F10+H10+G10</f>
        <v>93384.705524999998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82847</v>
      </c>
      <c r="E11" s="78">
        <v>1100</v>
      </c>
      <c r="F11" s="78">
        <f t="shared" si="0"/>
        <v>10218.375</v>
      </c>
      <c r="G11" s="78">
        <v>954.73</v>
      </c>
      <c r="H11" s="78">
        <f t="shared" si="1"/>
        <v>464.600525</v>
      </c>
      <c r="I11" s="78">
        <f t="shared" si="2"/>
        <v>93384.705524999998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83493</v>
      </c>
      <c r="E14" s="78">
        <v>1100</v>
      </c>
      <c r="F14" s="78">
        <f t="shared" si="0"/>
        <v>10299.125</v>
      </c>
      <c r="G14" s="78">
        <v>954.73</v>
      </c>
      <c r="H14" s="78">
        <f t="shared" si="1"/>
        <v>468.23427499999997</v>
      </c>
      <c r="I14" s="78">
        <f t="shared" si="2"/>
        <v>94115.089274999991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87381</v>
      </c>
      <c r="E15" s="78">
        <v>1100</v>
      </c>
      <c r="F15" s="78">
        <f t="shared" si="0"/>
        <v>10785.125</v>
      </c>
      <c r="G15" s="78">
        <v>954.73</v>
      </c>
      <c r="H15" s="78">
        <f t="shared" si="1"/>
        <v>490.10427499999997</v>
      </c>
      <c r="I15" s="78">
        <f t="shared" si="2"/>
        <v>98510.959275000001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83635</v>
      </c>
      <c r="E16" s="78">
        <v>1100</v>
      </c>
      <c r="F16" s="78">
        <f t="shared" si="0"/>
        <v>10316.875</v>
      </c>
      <c r="G16" s="78">
        <v>954.73</v>
      </c>
      <c r="H16" s="78">
        <f t="shared" si="1"/>
        <v>469.03302500000001</v>
      </c>
      <c r="I16" s="78">
        <f t="shared" si="2"/>
        <v>94275.638024999993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87524</v>
      </c>
      <c r="E20" s="78">
        <v>1100</v>
      </c>
      <c r="F20" s="78">
        <f t="shared" ref="F20:F33" si="3">(D20-E20)*0.125</f>
        <v>10803</v>
      </c>
      <c r="G20" s="78">
        <v>954.73</v>
      </c>
      <c r="H20" s="78">
        <f t="shared" si="1"/>
        <v>490.90864999999997</v>
      </c>
      <c r="I20" s="78">
        <f t="shared" si="2"/>
        <v>98672.638649999994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93999</v>
      </c>
      <c r="E22" s="78">
        <v>1100</v>
      </c>
      <c r="F22" s="78">
        <f t="shared" si="3"/>
        <v>11612.375</v>
      </c>
      <c r="G22" s="78">
        <v>954.73</v>
      </c>
      <c r="H22" s="78">
        <f t="shared" si="1"/>
        <v>527.33052499999997</v>
      </c>
      <c r="I22" s="78">
        <f t="shared" si="2"/>
        <v>105993.43552499999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89817</v>
      </c>
      <c r="E23" s="78">
        <v>1100</v>
      </c>
      <c r="F23" s="78">
        <f t="shared" si="3"/>
        <v>11089.625</v>
      </c>
      <c r="G23" s="78">
        <v>954.73</v>
      </c>
      <c r="H23" s="78">
        <f t="shared" si="1"/>
        <v>503.80677500000002</v>
      </c>
      <c r="I23" s="78">
        <f t="shared" si="2"/>
        <v>101265.161775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94644</v>
      </c>
      <c r="E24" s="78">
        <v>1100</v>
      </c>
      <c r="F24" s="78">
        <f t="shared" si="3"/>
        <v>11693</v>
      </c>
      <c r="G24" s="78">
        <v>954.73</v>
      </c>
      <c r="H24" s="78">
        <f t="shared" si="1"/>
        <v>530.95865000000003</v>
      </c>
      <c r="I24" s="78">
        <f t="shared" si="2"/>
        <v>106722.68865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90133</v>
      </c>
      <c r="E26" s="78">
        <v>1100</v>
      </c>
      <c r="F26" s="78">
        <f t="shared" si="3"/>
        <v>11129.125</v>
      </c>
      <c r="G26" s="78">
        <v>954.73</v>
      </c>
      <c r="H26" s="78">
        <f t="shared" si="1"/>
        <v>505.58427499999999</v>
      </c>
      <c r="I26" s="78">
        <f t="shared" si="2"/>
        <v>101622.439275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89861</v>
      </c>
      <c r="E27" s="78">
        <v>1100</v>
      </c>
      <c r="F27" s="78">
        <f t="shared" si="3"/>
        <v>11095.125</v>
      </c>
      <c r="G27" s="78">
        <v>954.73</v>
      </c>
      <c r="H27" s="78">
        <f t="shared" si="1"/>
        <v>504.05427500000002</v>
      </c>
      <c r="I27" s="78">
        <f t="shared" si="2"/>
        <v>101314.909275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91908</v>
      </c>
      <c r="E28" s="78">
        <v>1100</v>
      </c>
      <c r="F28" s="78">
        <f>(D28-E28)*0.125</f>
        <v>11351</v>
      </c>
      <c r="G28" s="78">
        <v>954.73</v>
      </c>
      <c r="H28" s="78">
        <f t="shared" si="1"/>
        <v>515.56864999999993</v>
      </c>
      <c r="I28" s="78">
        <f t="shared" si="2"/>
        <v>103629.29865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90594</v>
      </c>
      <c r="E29" s="78">
        <v>1100</v>
      </c>
      <c r="F29" s="78">
        <f>(D29-E29)*0.125</f>
        <v>11186.75</v>
      </c>
      <c r="G29" s="78">
        <v>954.73</v>
      </c>
      <c r="H29" s="78">
        <f t="shared" si="1"/>
        <v>508.17739999999998</v>
      </c>
      <c r="I29" s="78">
        <f t="shared" si="2"/>
        <v>102143.6574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91254</v>
      </c>
      <c r="E30" s="78">
        <v>1100</v>
      </c>
      <c r="F30" s="78">
        <f>(D30-E30)*0.125</f>
        <v>11269.25</v>
      </c>
      <c r="G30" s="78">
        <v>954.73</v>
      </c>
      <c r="H30" s="78">
        <f t="shared" si="1"/>
        <v>511.88990000000001</v>
      </c>
      <c r="I30" s="78">
        <f t="shared" si="2"/>
        <v>102889.86989999999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90359</v>
      </c>
      <c r="E31" s="78">
        <v>1100</v>
      </c>
      <c r="F31" s="78">
        <f>(D31-E31)*0.125</f>
        <v>11157.375</v>
      </c>
      <c r="G31" s="78">
        <v>954.73</v>
      </c>
      <c r="H31" s="78">
        <f t="shared" si="1"/>
        <v>506.855525</v>
      </c>
      <c r="I31" s="78">
        <f t="shared" si="2"/>
        <v>101877.960525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91309</v>
      </c>
      <c r="E33" s="78">
        <v>1100</v>
      </c>
      <c r="F33" s="78">
        <f t="shared" si="3"/>
        <v>11276.125</v>
      </c>
      <c r="G33" s="78">
        <v>954.73</v>
      </c>
      <c r="H33" s="78">
        <f t="shared" si="1"/>
        <v>512.19927499999994</v>
      </c>
      <c r="I33" s="78">
        <f t="shared" si="2"/>
        <v>102952.054275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91309</v>
      </c>
      <c r="E34" s="78">
        <v>1100</v>
      </c>
      <c r="F34" s="78">
        <f t="shared" ref="F34" si="4">(D34-E34)*0.125</f>
        <v>11276.125</v>
      </c>
      <c r="G34" s="78">
        <v>954.73</v>
      </c>
      <c r="H34" s="78">
        <f t="shared" ref="H34" si="5">(D34-E34+F34+G34)*0.005</f>
        <v>512.19927499999994</v>
      </c>
      <c r="I34" s="78">
        <f t="shared" ref="I34" si="6">D34-E34+F34+H34+G34</f>
        <v>102952.054275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77574</v>
      </c>
      <c r="E35" s="78">
        <v>1100</v>
      </c>
      <c r="F35" s="78">
        <f>(D35-E35)*0.125</f>
        <v>9559.25</v>
      </c>
      <c r="G35" s="78">
        <v>954.73</v>
      </c>
      <c r="H35" s="78">
        <f t="shared" si="1"/>
        <v>434.93989999999997</v>
      </c>
      <c r="I35" s="78">
        <f t="shared" si="2"/>
        <v>87422.919899999994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77574</v>
      </c>
      <c r="E36" s="78">
        <v>1100</v>
      </c>
      <c r="F36" s="78">
        <f>(D36-E36)*0.125</f>
        <v>9559.25</v>
      </c>
      <c r="G36" s="78">
        <v>954.73</v>
      </c>
      <c r="H36" s="78">
        <f t="shared" si="1"/>
        <v>434.93989999999997</v>
      </c>
      <c r="I36" s="78">
        <f t="shared" si="2"/>
        <v>87422.919899999994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83"/>
      <c r="N38" s="283"/>
      <c r="O38" s="283"/>
      <c r="P38" s="283"/>
    </row>
    <row r="39" spans="1:237" s="287" customFormat="1" ht="15.75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89669</v>
      </c>
      <c r="E40" s="78">
        <v>1100</v>
      </c>
      <c r="F40" s="78">
        <f t="shared" ref="F40:F44" si="7">(D40-E40)*0.125</f>
        <v>11071.125</v>
      </c>
      <c r="G40" s="78">
        <v>954.73</v>
      </c>
      <c r="H40" s="78">
        <f t="shared" ref="H40:H47" si="8">(D40-E40+F40+G40)*0.005</f>
        <v>502.97427499999998</v>
      </c>
      <c r="I40" s="78">
        <f t="shared" ref="I40:I47" si="9">D40-E40+F40+H40+G40</f>
        <v>101097.829275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89966</v>
      </c>
      <c r="E41" s="78">
        <v>1100</v>
      </c>
      <c r="F41" s="78">
        <f t="shared" si="7"/>
        <v>11108.25</v>
      </c>
      <c r="G41" s="78">
        <v>954.73</v>
      </c>
      <c r="H41" s="78">
        <f>(D41-E41+F41+G41)*0.005</f>
        <v>504.64490000000001</v>
      </c>
      <c r="I41" s="78">
        <f>D41-E41+F41+H41+G41</f>
        <v>101433.6249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89517</v>
      </c>
      <c r="E43" s="78">
        <v>1100</v>
      </c>
      <c r="F43" s="78">
        <f t="shared" si="7"/>
        <v>11052.125</v>
      </c>
      <c r="G43" s="78">
        <v>954.73</v>
      </c>
      <c r="H43" s="78">
        <f>(D43-E43+F43+G43)*0.005</f>
        <v>502.11927500000002</v>
      </c>
      <c r="I43" s="78">
        <f>D43-E43+F43+H43+G43</f>
        <v>100925.974275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90719</v>
      </c>
      <c r="E44" s="78">
        <v>1100</v>
      </c>
      <c r="F44" s="78">
        <f t="shared" si="7"/>
        <v>11202.375</v>
      </c>
      <c r="G44" s="78">
        <v>954.73</v>
      </c>
      <c r="H44" s="78">
        <f t="shared" si="8"/>
        <v>508.88052499999998</v>
      </c>
      <c r="I44" s="78">
        <f t="shared" si="9"/>
        <v>102284.985525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92334</v>
      </c>
      <c r="E47" s="78">
        <v>1100</v>
      </c>
      <c r="F47" s="78">
        <f>(D47-E47)*0.125</f>
        <v>11404.25</v>
      </c>
      <c r="G47" s="78">
        <v>954.73</v>
      </c>
      <c r="H47" s="78">
        <f t="shared" si="8"/>
        <v>517.96489999999994</v>
      </c>
      <c r="I47" s="78">
        <f t="shared" si="9"/>
        <v>104110.9449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90408</v>
      </c>
      <c r="E49" s="78">
        <v>1100</v>
      </c>
      <c r="F49" s="78">
        <f>(D49-E49)*0.125</f>
        <v>11163.5</v>
      </c>
      <c r="G49" s="78">
        <v>954.73</v>
      </c>
      <c r="H49" s="78">
        <f>(D49-E49+F49+G49)*0.005</f>
        <v>507.13114999999999</v>
      </c>
      <c r="I49" s="78">
        <f>D49-E49+F49+H49+G49</f>
        <v>101933.36115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90408</v>
      </c>
      <c r="E50" s="78">
        <v>1100</v>
      </c>
      <c r="F50" s="78">
        <f>(D50-E50)*0.125</f>
        <v>11163.5</v>
      </c>
      <c r="G50" s="78">
        <v>954.73</v>
      </c>
      <c r="H50" s="78">
        <f>(D50-E50+F50+G50)*0.005</f>
        <v>507.13114999999999</v>
      </c>
      <c r="I50" s="78">
        <f>D50-E50+F50+H50+G50</f>
        <v>101933.36115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283"/>
      <c r="N66" s="283"/>
      <c r="O66" s="283"/>
      <c r="P66" s="283"/>
    </row>
    <row r="67" spans="1:16" s="229" customFormat="1" ht="15.75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94405</v>
      </c>
      <c r="E68" s="78">
        <v>1100</v>
      </c>
      <c r="F68" s="78">
        <f>(D68-E68)*0.125</f>
        <v>11663.125</v>
      </c>
      <c r="G68" s="78">
        <v>954.73</v>
      </c>
      <c r="H68" s="78">
        <f>(D68-E68+F68+G68)*0.005</f>
        <v>529.61427500000002</v>
      </c>
      <c r="I68" s="78">
        <f>D68-E68+F68+H68+G68</f>
        <v>106452.469275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94550</v>
      </c>
      <c r="E69" s="78">
        <v>1100</v>
      </c>
      <c r="F69" s="78">
        <f t="shared" ref="F69:F78" si="10">(D69-E69)*0.125</f>
        <v>11681.25</v>
      </c>
      <c r="G69" s="78">
        <v>954.73</v>
      </c>
      <c r="H69" s="78">
        <f t="shared" ref="H69:H78" si="11">(D69-E69+F69+G69)*0.005</f>
        <v>530.42989999999998</v>
      </c>
      <c r="I69" s="78">
        <f t="shared" ref="I69:I78" si="12">D69-E69+F69+H69+G69</f>
        <v>106616.4099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95047</v>
      </c>
      <c r="E70" s="78">
        <v>1100</v>
      </c>
      <c r="F70" s="78">
        <f t="shared" si="10"/>
        <v>11743.375</v>
      </c>
      <c r="G70" s="78">
        <v>954.73</v>
      </c>
      <c r="H70" s="78">
        <f t="shared" si="11"/>
        <v>533.22552499999995</v>
      </c>
      <c r="I70" s="78">
        <f t="shared" si="12"/>
        <v>107178.330525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95992</v>
      </c>
      <c r="E71" s="78">
        <v>1100</v>
      </c>
      <c r="F71" s="78">
        <f t="shared" si="10"/>
        <v>11861.5</v>
      </c>
      <c r="G71" s="78">
        <v>954.73</v>
      </c>
      <c r="H71" s="78">
        <f t="shared" si="11"/>
        <v>538.54115000000002</v>
      </c>
      <c r="I71" s="78">
        <f t="shared" si="12"/>
        <v>108246.77115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95591</v>
      </c>
      <c r="E72" s="78">
        <v>1100</v>
      </c>
      <c r="F72" s="78">
        <f t="shared" si="10"/>
        <v>11811.375</v>
      </c>
      <c r="G72" s="78">
        <v>954.73</v>
      </c>
      <c r="H72" s="78">
        <f>(D72-E72+F72+G72)*0.005</f>
        <v>536.28552500000001</v>
      </c>
      <c r="I72" s="78">
        <f>D72-E72+F72+H72+G72</f>
        <v>107793.390525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97372</v>
      </c>
      <c r="E73" s="78">
        <v>1100</v>
      </c>
      <c r="F73" s="78">
        <f t="shared" si="10"/>
        <v>12034</v>
      </c>
      <c r="G73" s="78">
        <v>954.73</v>
      </c>
      <c r="H73" s="78">
        <f t="shared" si="11"/>
        <v>546.30364999999995</v>
      </c>
      <c r="I73" s="78">
        <f t="shared" si="12"/>
        <v>109807.03365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97591</v>
      </c>
      <c r="E74" s="78">
        <v>1100</v>
      </c>
      <c r="F74" s="78">
        <f t="shared" ref="F74" si="13">(D74-E74)*0.125</f>
        <v>12061.375</v>
      </c>
      <c r="G74" s="78">
        <v>954.73</v>
      </c>
      <c r="H74" s="78">
        <f t="shared" ref="H74" si="14">(D74-E74+F74+G74)*0.005</f>
        <v>547.53552500000001</v>
      </c>
      <c r="I74" s="78">
        <f t="shared" ref="I74" si="15">D74-E74+F74+H74+G74</f>
        <v>110054.640525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97890</v>
      </c>
      <c r="E75" s="78">
        <v>1100</v>
      </c>
      <c r="F75" s="78">
        <f t="shared" ref="F75" si="16">(D75-E75)*0.125</f>
        <v>12098.75</v>
      </c>
      <c r="G75" s="78">
        <v>954.73</v>
      </c>
      <c r="H75" s="78">
        <f t="shared" ref="H75" si="17">(D75-E75+F75+G75)*0.005</f>
        <v>549.2174</v>
      </c>
      <c r="I75" s="78">
        <f t="shared" ref="I75" si="18">D75-E75+F75+H75+G75</f>
        <v>110392.69739999999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91114</v>
      </c>
      <c r="E76" s="78">
        <v>0</v>
      </c>
      <c r="F76" s="78">
        <f t="shared" si="10"/>
        <v>11389.25</v>
      </c>
      <c r="G76" s="78">
        <v>954.73</v>
      </c>
      <c r="H76" s="78">
        <f t="shared" si="11"/>
        <v>517.28989999999999</v>
      </c>
      <c r="I76" s="78">
        <f t="shared" si="12"/>
        <v>103975.2699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89525</v>
      </c>
      <c r="E77" s="78">
        <v>0</v>
      </c>
      <c r="F77" s="78">
        <f t="shared" si="10"/>
        <v>11190.625</v>
      </c>
      <c r="G77" s="78">
        <v>954.73</v>
      </c>
      <c r="H77" s="78">
        <f t="shared" si="11"/>
        <v>508.35177499999998</v>
      </c>
      <c r="I77" s="78">
        <f t="shared" si="12"/>
        <v>102178.706775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90674</v>
      </c>
      <c r="E78" s="78">
        <v>0</v>
      </c>
      <c r="F78" s="78">
        <f t="shared" si="10"/>
        <v>11334.25</v>
      </c>
      <c r="G78" s="78">
        <v>954.73</v>
      </c>
      <c r="H78" s="78">
        <f t="shared" si="11"/>
        <v>514.81489999999997</v>
      </c>
      <c r="I78" s="78">
        <f t="shared" si="12"/>
        <v>103477.79489999999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68" t="s">
        <v>139</v>
      </c>
      <c r="B80" s="469"/>
      <c r="C80" s="469"/>
      <c r="D80" s="469"/>
      <c r="E80" s="47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35" bottom="0.36" header="0.3" footer="0.3"/>
  <pageSetup scale="50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workbookViewId="0">
      <selection activeCell="I7" sqref="I7"/>
    </sheetView>
  </sheetViews>
  <sheetFormatPr defaultColWidth="13.140625" defaultRowHeight="15"/>
  <cols>
    <col min="1" max="1" width="27.42578125" customWidth="1"/>
    <col min="2" max="2" width="22.7109375" style="1" customWidth="1"/>
    <col min="3" max="3" width="18.5703125" style="2" customWidth="1"/>
    <col min="4" max="4" width="21.42578125" style="2" customWidth="1"/>
    <col min="5" max="5" width="18.28515625" style="2" customWidth="1"/>
    <col min="6" max="6" width="15.7109375" style="2" bestFit="1" customWidth="1"/>
    <col min="7" max="7" width="17" style="2" customWidth="1"/>
    <col min="8" max="8" width="13.140625" style="2"/>
    <col min="9" max="9" width="24.28515625" style="2" customWidth="1"/>
  </cols>
  <sheetData>
    <row r="1" spans="1:16" ht="48.7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190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84130</v>
      </c>
      <c r="E10" s="78">
        <v>1100</v>
      </c>
      <c r="F10" s="78">
        <f t="shared" ref="F10:F16" si="0">(D10-E10)*0.125</f>
        <v>10378.75</v>
      </c>
      <c r="G10" s="78">
        <v>913.5</v>
      </c>
      <c r="H10" s="78">
        <f t="shared" ref="H10:H33" si="1">(D10-E10+F10+G10)*0.005</f>
        <v>471.61124999999998</v>
      </c>
      <c r="I10" s="78">
        <f t="shared" ref="I10:I33" si="2">D10-E10+F10+H10+G10</f>
        <v>94793.861250000002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84130</v>
      </c>
      <c r="E11" s="78">
        <v>1100</v>
      </c>
      <c r="F11" s="78">
        <f t="shared" si="0"/>
        <v>10378.75</v>
      </c>
      <c r="G11" s="78">
        <v>913.5</v>
      </c>
      <c r="H11" s="78">
        <f t="shared" si="1"/>
        <v>471.61124999999998</v>
      </c>
      <c r="I11" s="78">
        <f t="shared" si="2"/>
        <v>94793.861250000002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85176</v>
      </c>
      <c r="E14" s="78">
        <v>1100</v>
      </c>
      <c r="F14" s="78">
        <f t="shared" si="0"/>
        <v>10509.5</v>
      </c>
      <c r="G14" s="78">
        <v>913.5</v>
      </c>
      <c r="H14" s="78">
        <f t="shared" si="1"/>
        <v>477.495</v>
      </c>
      <c r="I14" s="78">
        <f t="shared" si="2"/>
        <v>95976.494999999995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88913</v>
      </c>
      <c r="E15" s="78">
        <v>1100</v>
      </c>
      <c r="F15" s="78">
        <f t="shared" si="0"/>
        <v>10976.625</v>
      </c>
      <c r="G15" s="78">
        <v>913.5</v>
      </c>
      <c r="H15" s="78">
        <f t="shared" si="1"/>
        <v>498.515625</v>
      </c>
      <c r="I15" s="78">
        <f t="shared" si="2"/>
        <v>100201.640625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86217</v>
      </c>
      <c r="E16" s="78">
        <v>1100</v>
      </c>
      <c r="F16" s="78">
        <f t="shared" si="0"/>
        <v>10639.625</v>
      </c>
      <c r="G16" s="78">
        <v>913.5</v>
      </c>
      <c r="H16" s="78">
        <f t="shared" si="1"/>
        <v>483.35062500000004</v>
      </c>
      <c r="I16" s="78">
        <f t="shared" si="2"/>
        <v>97153.475625000006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89007</v>
      </c>
      <c r="E20" s="78">
        <v>1100</v>
      </c>
      <c r="F20" s="78">
        <f t="shared" ref="F20:F33" si="3">(D20-E20)*0.125</f>
        <v>10988.375</v>
      </c>
      <c r="G20" s="78">
        <v>913.5</v>
      </c>
      <c r="H20" s="78">
        <f t="shared" si="1"/>
        <v>499.044375</v>
      </c>
      <c r="I20" s="78">
        <f t="shared" si="2"/>
        <v>100307.919375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95081</v>
      </c>
      <c r="E22" s="78">
        <v>1100</v>
      </c>
      <c r="F22" s="78">
        <f t="shared" si="3"/>
        <v>11747.625</v>
      </c>
      <c r="G22" s="78">
        <v>913.5</v>
      </c>
      <c r="H22" s="78">
        <f t="shared" si="1"/>
        <v>533.21062500000005</v>
      </c>
      <c r="I22" s="78">
        <f t="shared" si="2"/>
        <v>107175.33562500001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90649</v>
      </c>
      <c r="E23" s="78">
        <v>1100</v>
      </c>
      <c r="F23" s="78">
        <f t="shared" si="3"/>
        <v>11193.625</v>
      </c>
      <c r="G23" s="78">
        <v>913.5</v>
      </c>
      <c r="H23" s="78">
        <f t="shared" si="1"/>
        <v>508.28062499999999</v>
      </c>
      <c r="I23" s="78">
        <f t="shared" si="2"/>
        <v>102164.405625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95176</v>
      </c>
      <c r="E24" s="78">
        <v>1100</v>
      </c>
      <c r="F24" s="78">
        <f t="shared" si="3"/>
        <v>11759.5</v>
      </c>
      <c r="G24" s="78">
        <v>913.5</v>
      </c>
      <c r="H24" s="78">
        <f t="shared" si="1"/>
        <v>533.745</v>
      </c>
      <c r="I24" s="78">
        <f t="shared" si="2"/>
        <v>107282.745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90265</v>
      </c>
      <c r="E26" s="78">
        <v>1100</v>
      </c>
      <c r="F26" s="78">
        <f t="shared" si="3"/>
        <v>11145.625</v>
      </c>
      <c r="G26" s="78">
        <v>913.5</v>
      </c>
      <c r="H26" s="78">
        <f t="shared" si="1"/>
        <v>506.12062500000002</v>
      </c>
      <c r="I26" s="78">
        <f t="shared" si="2"/>
        <v>101730.245625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90694</v>
      </c>
      <c r="E27" s="78">
        <v>1100</v>
      </c>
      <c r="F27" s="78">
        <f t="shared" si="3"/>
        <v>11199.25</v>
      </c>
      <c r="G27" s="78">
        <v>913.5</v>
      </c>
      <c r="H27" s="78">
        <f t="shared" si="1"/>
        <v>508.53375</v>
      </c>
      <c r="I27" s="78">
        <f t="shared" si="2"/>
        <v>102215.28375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92490</v>
      </c>
      <c r="E28" s="78">
        <v>1100</v>
      </c>
      <c r="F28" s="78">
        <f>(D28-E28)*0.125</f>
        <v>11423.75</v>
      </c>
      <c r="G28" s="78">
        <v>913.5</v>
      </c>
      <c r="H28" s="78">
        <f t="shared" si="1"/>
        <v>518.63625000000002</v>
      </c>
      <c r="I28" s="78">
        <f t="shared" si="2"/>
        <v>104245.88625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91177</v>
      </c>
      <c r="E29" s="78">
        <v>1100</v>
      </c>
      <c r="F29" s="78">
        <f>(D29-E29)*0.125</f>
        <v>11259.625</v>
      </c>
      <c r="G29" s="78">
        <v>913.5</v>
      </c>
      <c r="H29" s="78">
        <f t="shared" si="1"/>
        <v>511.25062500000001</v>
      </c>
      <c r="I29" s="78">
        <f t="shared" si="2"/>
        <v>102761.375625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92142</v>
      </c>
      <c r="E33" s="78">
        <v>1100</v>
      </c>
      <c r="F33" s="78">
        <f t="shared" si="3"/>
        <v>11380.25</v>
      </c>
      <c r="G33" s="78">
        <v>913.5</v>
      </c>
      <c r="H33" s="78">
        <f t="shared" si="1"/>
        <v>516.67875000000004</v>
      </c>
      <c r="I33" s="78">
        <f t="shared" si="2"/>
        <v>103852.42875000001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92142</v>
      </c>
      <c r="E34" s="78">
        <v>1100</v>
      </c>
      <c r="F34" s="78">
        <f t="shared" ref="F34" si="4">(D34-E34)*0.125</f>
        <v>11380.25</v>
      </c>
      <c r="G34" s="78">
        <v>913.5</v>
      </c>
      <c r="H34" s="78">
        <f t="shared" ref="H34" si="5">(D34-E34+F34+G34)*0.005</f>
        <v>516.67875000000004</v>
      </c>
      <c r="I34" s="78">
        <f t="shared" ref="I34" si="6">D34-E34+F34+H34+G34</f>
        <v>103852.42875000001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83"/>
      <c r="N38" s="283"/>
      <c r="O38" s="283"/>
      <c r="P38" s="283"/>
    </row>
    <row r="39" spans="1:237" s="287" customFormat="1" ht="15.75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91599</v>
      </c>
      <c r="E43" s="78">
        <v>1100</v>
      </c>
      <c r="F43" s="78">
        <f t="shared" ref="F43:F45" si="7">(D43-E43)*0.125</f>
        <v>11312.375</v>
      </c>
      <c r="G43" s="78">
        <v>913.5</v>
      </c>
      <c r="H43" s="78">
        <f>(D43-E43+F43+G43)*0.005</f>
        <v>513.62437499999999</v>
      </c>
      <c r="I43" s="78">
        <f>D43-E43+F43+H43+G43</f>
        <v>103238.499375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91152</v>
      </c>
      <c r="E44" s="78">
        <v>1100</v>
      </c>
      <c r="F44" s="78">
        <f t="shared" si="7"/>
        <v>11256.5</v>
      </c>
      <c r="G44" s="78">
        <v>913.5</v>
      </c>
      <c r="H44" s="78">
        <f t="shared" ref="H44:H47" si="8">(D44-E44+F44+G44)*0.005</f>
        <v>511.11</v>
      </c>
      <c r="I44" s="78">
        <f t="shared" ref="I44:I47" si="9">D44-E44+F44+H44+G44</f>
        <v>102733.11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92644</v>
      </c>
      <c r="E45" s="78">
        <v>1100</v>
      </c>
      <c r="F45" s="78">
        <f t="shared" si="7"/>
        <v>11443</v>
      </c>
      <c r="G45" s="78">
        <v>913.5</v>
      </c>
      <c r="H45" s="78">
        <f>(D45-E45+F45+G45)*0.005</f>
        <v>519.50250000000005</v>
      </c>
      <c r="I45" s="78">
        <f>D45-E45+F45+H45+G45</f>
        <v>104420.0025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93417</v>
      </c>
      <c r="E47" s="78">
        <v>1100</v>
      </c>
      <c r="F47" s="78">
        <f>(D47-E47)*0.125</f>
        <v>11539.625</v>
      </c>
      <c r="G47" s="78">
        <v>913.5</v>
      </c>
      <c r="H47" s="78">
        <f t="shared" si="8"/>
        <v>523.85062500000004</v>
      </c>
      <c r="I47" s="78">
        <f t="shared" si="9"/>
        <v>105293.97562500001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90390</v>
      </c>
      <c r="E49" s="78">
        <v>1100</v>
      </c>
      <c r="F49" s="78">
        <f>(D49-E49)*0.125</f>
        <v>11161.25</v>
      </c>
      <c r="G49" s="78">
        <v>913.5</v>
      </c>
      <c r="H49" s="78">
        <f>(D49-E49+F49+G49)*0.005</f>
        <v>506.82375000000002</v>
      </c>
      <c r="I49" s="78">
        <f>D49-E49+F49+H49+G49</f>
        <v>101871.57375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90390</v>
      </c>
      <c r="E50" s="78">
        <v>1100</v>
      </c>
      <c r="F50" s="78">
        <f>(D50-E50)*0.125</f>
        <v>11161.25</v>
      </c>
      <c r="G50" s="78">
        <v>913.5</v>
      </c>
      <c r="H50" s="78">
        <f>(D50-E50+F50+G50)*0.005</f>
        <v>506.82375000000002</v>
      </c>
      <c r="I50" s="78">
        <f>D50-E50+F50+H50+G50</f>
        <v>101871.57375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283"/>
      <c r="N66" s="283"/>
      <c r="O66" s="283"/>
      <c r="P66" s="283"/>
    </row>
    <row r="67" spans="1:16" s="229" customFormat="1" ht="15.75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95537</v>
      </c>
      <c r="E68" s="78">
        <v>1100</v>
      </c>
      <c r="F68" s="78">
        <f>(D68-E68)*0.125</f>
        <v>11804.625</v>
      </c>
      <c r="G68" s="78">
        <v>913.5</v>
      </c>
      <c r="H68" s="78">
        <f>(D68-E68+F68+G68)*0.005</f>
        <v>535.77562499999999</v>
      </c>
      <c r="I68" s="78">
        <f>D68-E68+F68+H68+G68</f>
        <v>107690.90062499999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95532</v>
      </c>
      <c r="E69" s="78">
        <v>1100</v>
      </c>
      <c r="F69" s="78">
        <f t="shared" ref="F69:F78" si="10">(D69-E69)*0.125</f>
        <v>11804</v>
      </c>
      <c r="G69" s="78">
        <v>913.5</v>
      </c>
      <c r="H69" s="78">
        <f t="shared" ref="H69:H78" si="11">(D69-E69+F69+G69)*0.005</f>
        <v>535.74750000000006</v>
      </c>
      <c r="I69" s="78">
        <f t="shared" ref="I69:I78" si="12">D69-E69+F69+H69+G69</f>
        <v>107685.2475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96030</v>
      </c>
      <c r="E70" s="78">
        <v>1100</v>
      </c>
      <c r="F70" s="78">
        <f t="shared" si="10"/>
        <v>11866.25</v>
      </c>
      <c r="G70" s="78">
        <v>913.5</v>
      </c>
      <c r="H70" s="78">
        <f t="shared" si="11"/>
        <v>538.54875000000004</v>
      </c>
      <c r="I70" s="78">
        <f t="shared" si="12"/>
        <v>108248.29875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96875</v>
      </c>
      <c r="E71" s="78">
        <v>1100</v>
      </c>
      <c r="F71" s="78">
        <f t="shared" si="10"/>
        <v>11971.875</v>
      </c>
      <c r="G71" s="78">
        <v>913.5</v>
      </c>
      <c r="H71" s="78">
        <f t="shared" si="11"/>
        <v>543.301875</v>
      </c>
      <c r="I71" s="78">
        <f t="shared" si="12"/>
        <v>109203.676875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97524</v>
      </c>
      <c r="E72" s="78">
        <v>1100</v>
      </c>
      <c r="F72" s="78">
        <f t="shared" si="10"/>
        <v>12053</v>
      </c>
      <c r="G72" s="78">
        <v>913.5</v>
      </c>
      <c r="H72" s="78">
        <f>(D72-E72+F72+G72)*0.005</f>
        <v>546.95249999999999</v>
      </c>
      <c r="I72" s="78">
        <f>D72-E72+F72+H72+G72</f>
        <v>109937.4525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99305</v>
      </c>
      <c r="E73" s="78">
        <v>1100</v>
      </c>
      <c r="F73" s="78">
        <f t="shared" si="10"/>
        <v>12275.625</v>
      </c>
      <c r="G73" s="78">
        <v>913.5</v>
      </c>
      <c r="H73" s="78">
        <f t="shared" si="11"/>
        <v>556.97062500000004</v>
      </c>
      <c r="I73" s="78">
        <f t="shared" si="12"/>
        <v>111951.095625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93046</v>
      </c>
      <c r="E76" s="78">
        <v>0</v>
      </c>
      <c r="F76" s="78">
        <f t="shared" si="10"/>
        <v>11630.75</v>
      </c>
      <c r="G76" s="78">
        <v>913.5</v>
      </c>
      <c r="H76" s="78">
        <f t="shared" si="11"/>
        <v>527.95124999999996</v>
      </c>
      <c r="I76" s="78">
        <f t="shared" si="12"/>
        <v>106118.20125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90407</v>
      </c>
      <c r="E77" s="78">
        <v>0</v>
      </c>
      <c r="F77" s="78">
        <f t="shared" si="10"/>
        <v>11300.875</v>
      </c>
      <c r="G77" s="78">
        <v>913.5</v>
      </c>
      <c r="H77" s="78">
        <f t="shared" si="11"/>
        <v>513.10687500000006</v>
      </c>
      <c r="I77" s="78">
        <f t="shared" si="12"/>
        <v>103134.481875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91806</v>
      </c>
      <c r="E78" s="78">
        <v>0</v>
      </c>
      <c r="F78" s="78">
        <f t="shared" si="10"/>
        <v>11475.75</v>
      </c>
      <c r="G78" s="78">
        <v>913.5</v>
      </c>
      <c r="H78" s="78">
        <f t="shared" si="11"/>
        <v>520.97625000000005</v>
      </c>
      <c r="I78" s="78">
        <f t="shared" si="12"/>
        <v>104716.22625000001</v>
      </c>
      <c r="M78" s="283"/>
      <c r="N78" s="283"/>
      <c r="O78" s="283"/>
      <c r="P78" s="283"/>
    </row>
    <row r="79" spans="1:16" s="229" customFormat="1" ht="16.5" thickBot="1">
      <c r="A79" s="468" t="s">
        <v>139</v>
      </c>
      <c r="B79" s="469"/>
      <c r="C79" s="469"/>
      <c r="D79" s="469"/>
      <c r="E79" s="470"/>
      <c r="F79" s="170"/>
      <c r="G79" s="170" t="s">
        <v>191</v>
      </c>
      <c r="H79" s="170"/>
      <c r="I79" s="170"/>
      <c r="M79" s="283"/>
      <c r="N79" s="283"/>
      <c r="O79" s="283"/>
      <c r="P79" s="283"/>
    </row>
    <row r="80" spans="1:16" s="229" customFormat="1" ht="16.5" thickBot="1">
      <c r="A80" s="468" t="s">
        <v>140</v>
      </c>
      <c r="B80" s="470"/>
      <c r="C80" s="175"/>
      <c r="D80" s="471" t="s">
        <v>141</v>
      </c>
      <c r="E80" s="472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6" t="s">
        <v>142</v>
      </c>
      <c r="B81" s="177" t="s">
        <v>143</v>
      </c>
      <c r="C81" s="169"/>
      <c r="D81" s="178" t="s">
        <v>142</v>
      </c>
      <c r="E81" s="178" t="s">
        <v>143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144</v>
      </c>
      <c r="B82" s="180">
        <v>300</v>
      </c>
      <c r="C82" s="169"/>
      <c r="D82" s="120" t="s">
        <v>145</v>
      </c>
      <c r="E82" s="181">
        <v>300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146</v>
      </c>
      <c r="B83" s="180">
        <v>400</v>
      </c>
      <c r="C83" s="169"/>
      <c r="D83" s="120" t="s">
        <v>147</v>
      </c>
      <c r="E83" s="181">
        <v>400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148</v>
      </c>
      <c r="B84" s="180">
        <v>500</v>
      </c>
      <c r="C84" s="169"/>
      <c r="D84" s="120" t="s">
        <v>149</v>
      </c>
      <c r="E84" s="181">
        <v>500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150</v>
      </c>
      <c r="B85" s="180">
        <v>600</v>
      </c>
      <c r="C85" s="169"/>
      <c r="D85" s="120" t="s">
        <v>151</v>
      </c>
      <c r="E85" s="181">
        <v>600</v>
      </c>
      <c r="F85" s="170"/>
      <c r="G85" s="170"/>
      <c r="H85" s="170"/>
      <c r="I85" s="170"/>
    </row>
    <row r="86" spans="1:16" s="229" customFormat="1" ht="15.75">
      <c r="A86" s="179" t="s">
        <v>152</v>
      </c>
      <c r="B86" s="180">
        <v>700</v>
      </c>
      <c r="C86" s="169"/>
      <c r="D86" s="120" t="s">
        <v>153</v>
      </c>
      <c r="E86" s="181">
        <v>700</v>
      </c>
      <c r="F86" s="170"/>
      <c r="G86" s="170"/>
      <c r="H86" s="170"/>
      <c r="I86" s="170"/>
    </row>
    <row r="87" spans="1:16" s="229" customFormat="1" ht="15.75">
      <c r="A87" s="179" t="s">
        <v>154</v>
      </c>
      <c r="B87" s="180">
        <v>800</v>
      </c>
      <c r="C87" s="169"/>
      <c r="D87" s="120" t="s">
        <v>155</v>
      </c>
      <c r="E87" s="181">
        <v>750</v>
      </c>
      <c r="F87" s="170"/>
      <c r="G87" s="170"/>
      <c r="H87" s="170"/>
      <c r="I87" s="170"/>
    </row>
    <row r="88" spans="1:16" s="229" customFormat="1" ht="15.75">
      <c r="A88" s="182" t="s">
        <v>156</v>
      </c>
      <c r="B88" s="183">
        <v>900</v>
      </c>
      <c r="C88" s="169"/>
      <c r="D88" s="120" t="s">
        <v>157</v>
      </c>
      <c r="E88" s="181">
        <v>800</v>
      </c>
      <c r="F88" s="170"/>
      <c r="G88" s="170"/>
      <c r="H88" s="170"/>
      <c r="I88" s="170"/>
    </row>
    <row r="89" spans="1:16" s="229" customFormat="1" ht="15.75">
      <c r="A89" s="163" t="s">
        <v>235</v>
      </c>
      <c r="B89" s="184"/>
      <c r="C89" s="169"/>
      <c r="D89" s="128"/>
      <c r="E89" s="185"/>
      <c r="F89" s="170"/>
      <c r="G89" s="170"/>
      <c r="H89" s="170"/>
      <c r="I89" s="170"/>
    </row>
    <row r="90" spans="1:16" s="229" customFormat="1" ht="15.75">
      <c r="A90" s="186" t="s">
        <v>159</v>
      </c>
      <c r="B90" s="187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A91" s="186" t="s">
        <v>160</v>
      </c>
      <c r="B91" s="187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79:E79"/>
    <mergeCell ref="A80:B80"/>
    <mergeCell ref="D80:E80"/>
    <mergeCell ref="A6:H7"/>
    <mergeCell ref="A8:I8"/>
    <mergeCell ref="A9:B9"/>
    <mergeCell ref="A38:I38"/>
    <mergeCell ref="A39:B39"/>
    <mergeCell ref="A66:I66"/>
  </mergeCells>
  <pageMargins left="0.25" right="0.25" top="0.75" bottom="0.75" header="0.3" footer="0.3"/>
  <pageSetup scale="47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1"/>
  <sheetViews>
    <sheetView workbookViewId="0">
      <selection activeCell="I7" sqref="I7"/>
    </sheetView>
  </sheetViews>
  <sheetFormatPr defaultColWidth="14.85546875" defaultRowHeight="15"/>
  <cols>
    <col min="1" max="1" width="23.85546875" customWidth="1"/>
    <col min="2" max="2" width="23.28515625" style="1" customWidth="1"/>
    <col min="3" max="3" width="14.85546875" style="2"/>
    <col min="4" max="4" width="20.140625" style="2" customWidth="1"/>
    <col min="5" max="7" width="14.85546875" style="2"/>
    <col min="8" max="8" width="23" style="2" customWidth="1"/>
    <col min="9" max="9" width="24.140625" style="2" customWidth="1"/>
  </cols>
  <sheetData>
    <row r="1" spans="1:16" ht="48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192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76171</v>
      </c>
      <c r="E10" s="78">
        <v>1100</v>
      </c>
      <c r="F10" s="78">
        <f t="shared" ref="F10:F14" si="0">(D10-E10)*0.125</f>
        <v>9383.875</v>
      </c>
      <c r="G10" s="78">
        <v>6122.2</v>
      </c>
      <c r="H10" s="78">
        <f t="shared" ref="H10:H33" si="1">(D10-E10+F10+G10)*0.005</f>
        <v>452.88537500000001</v>
      </c>
      <c r="I10" s="78">
        <f t="shared" ref="I10:I33" si="2">D10-E10+F10+H10+G10</f>
        <v>91029.960374999995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77017</v>
      </c>
      <c r="E14" s="78">
        <v>1100</v>
      </c>
      <c r="F14" s="78">
        <f t="shared" si="0"/>
        <v>9489.625</v>
      </c>
      <c r="G14" s="78">
        <v>6122.2</v>
      </c>
      <c r="H14" s="78">
        <f t="shared" si="1"/>
        <v>457.64412499999997</v>
      </c>
      <c r="I14" s="78">
        <f t="shared" si="2"/>
        <v>91986.469125000003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86972</v>
      </c>
      <c r="E22" s="78">
        <v>1100</v>
      </c>
      <c r="F22" s="78">
        <f t="shared" ref="F22:F33" si="3">(D22-E22)*0.125</f>
        <v>10734</v>
      </c>
      <c r="G22" s="78">
        <v>6122.2</v>
      </c>
      <c r="H22" s="78">
        <f t="shared" si="1"/>
        <v>513.64099999999996</v>
      </c>
      <c r="I22" s="78">
        <f t="shared" si="2"/>
        <v>103241.841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82540</v>
      </c>
      <c r="E23" s="78">
        <v>1100</v>
      </c>
      <c r="F23" s="78">
        <f t="shared" si="3"/>
        <v>10180</v>
      </c>
      <c r="G23" s="78">
        <v>6122.2</v>
      </c>
      <c r="H23" s="78">
        <f t="shared" si="1"/>
        <v>488.71100000000001</v>
      </c>
      <c r="I23" s="78">
        <f t="shared" si="2"/>
        <v>98230.910999999993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87668</v>
      </c>
      <c r="E24" s="78">
        <v>1100</v>
      </c>
      <c r="F24" s="78">
        <f t="shared" si="3"/>
        <v>10821</v>
      </c>
      <c r="G24" s="78">
        <v>6122.2</v>
      </c>
      <c r="H24" s="78">
        <f t="shared" si="1"/>
        <v>517.55600000000004</v>
      </c>
      <c r="I24" s="78">
        <f t="shared" si="2"/>
        <v>104028.75599999999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83057</v>
      </c>
      <c r="E26" s="78">
        <v>1100</v>
      </c>
      <c r="F26" s="78">
        <f t="shared" si="3"/>
        <v>10244.625</v>
      </c>
      <c r="G26" s="78">
        <v>6122.2</v>
      </c>
      <c r="H26" s="78">
        <f t="shared" si="1"/>
        <v>491.619125</v>
      </c>
      <c r="I26" s="78">
        <f t="shared" si="2"/>
        <v>98815.444124999995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82485</v>
      </c>
      <c r="E27" s="78">
        <v>1100</v>
      </c>
      <c r="F27" s="78">
        <f t="shared" si="3"/>
        <v>10173.125</v>
      </c>
      <c r="G27" s="78">
        <v>6122.2</v>
      </c>
      <c r="H27" s="78">
        <f t="shared" si="1"/>
        <v>488.40162499999997</v>
      </c>
      <c r="I27" s="78">
        <f t="shared" si="2"/>
        <v>98168.726624999996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84931</v>
      </c>
      <c r="E28" s="78">
        <v>1100</v>
      </c>
      <c r="F28" s="78">
        <f>(D28-E28)*0.125</f>
        <v>10478.875</v>
      </c>
      <c r="G28" s="78">
        <v>6122.2</v>
      </c>
      <c r="H28" s="78">
        <f t="shared" si="1"/>
        <v>502.16037499999999</v>
      </c>
      <c r="I28" s="78">
        <f t="shared" si="2"/>
        <v>100934.235375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83618</v>
      </c>
      <c r="E29" s="78">
        <v>1100</v>
      </c>
      <c r="F29" s="78">
        <f>(D29-E29)*0.125</f>
        <v>10314.75</v>
      </c>
      <c r="G29" s="78">
        <v>6122.2</v>
      </c>
      <c r="H29" s="78">
        <f t="shared" si="1"/>
        <v>494.77474999999998</v>
      </c>
      <c r="I29" s="78">
        <f t="shared" si="2"/>
        <v>99449.724749999994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84033</v>
      </c>
      <c r="E33" s="78">
        <v>1100</v>
      </c>
      <c r="F33" s="78">
        <f t="shared" si="3"/>
        <v>10366.625</v>
      </c>
      <c r="G33" s="78">
        <v>6122.2</v>
      </c>
      <c r="H33" s="78">
        <f t="shared" si="1"/>
        <v>497.10912500000001</v>
      </c>
      <c r="I33" s="78">
        <f t="shared" si="2"/>
        <v>99918.934125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84033</v>
      </c>
      <c r="E34" s="78">
        <v>1100</v>
      </c>
      <c r="F34" s="78">
        <f t="shared" ref="F34" si="4">(D34-E34)*0.125</f>
        <v>10366.625</v>
      </c>
      <c r="G34" s="78">
        <v>6122.2</v>
      </c>
      <c r="H34" s="78">
        <f t="shared" ref="H34" si="5">(D34-E34+F34+G34)*0.005</f>
        <v>497.10912500000001</v>
      </c>
      <c r="I34" s="78">
        <f t="shared" ref="I34" si="6">D34-E34+F34+H34+G34</f>
        <v>99918.934125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83" customFormat="1" ht="16.5" thickBot="1">
      <c r="A36" s="163"/>
      <c r="B36" s="127"/>
      <c r="C36" s="164"/>
      <c r="D36" s="129"/>
      <c r="E36" s="129"/>
      <c r="F36" s="129"/>
      <c r="G36" s="78"/>
      <c r="H36" s="129"/>
      <c r="I36" s="129"/>
      <c r="IC36" s="229"/>
    </row>
    <row r="37" spans="1:237" s="229" customFormat="1" ht="15.75">
      <c r="A37" s="477" t="s">
        <v>66</v>
      </c>
      <c r="B37" s="478"/>
      <c r="C37" s="478"/>
      <c r="D37" s="478"/>
      <c r="E37" s="478"/>
      <c r="F37" s="478"/>
      <c r="G37" s="478"/>
      <c r="H37" s="478"/>
      <c r="I37" s="479"/>
      <c r="M37" s="283"/>
      <c r="N37" s="283"/>
      <c r="O37" s="283"/>
      <c r="P37" s="283"/>
    </row>
    <row r="38" spans="1:237" s="287" customFormat="1" ht="15.75">
      <c r="A38" s="480" t="s">
        <v>7</v>
      </c>
      <c r="B38" s="480"/>
      <c r="C38" s="165" t="s">
        <v>8</v>
      </c>
      <c r="D38" s="165" t="s">
        <v>9</v>
      </c>
      <c r="E38" s="165" t="s">
        <v>10</v>
      </c>
      <c r="F38" s="165" t="s">
        <v>11</v>
      </c>
      <c r="G38" s="165" t="s">
        <v>12</v>
      </c>
      <c r="H38" s="165" t="s">
        <v>13</v>
      </c>
      <c r="I38" s="165" t="s">
        <v>14</v>
      </c>
      <c r="M38" s="163"/>
      <c r="N38" s="163"/>
      <c r="O38" s="163"/>
      <c r="P38" s="163"/>
    </row>
    <row r="39" spans="1:237" s="175" customFormat="1" ht="15.75">
      <c r="A39" s="90" t="s">
        <v>26</v>
      </c>
      <c r="B39" s="91" t="s">
        <v>67</v>
      </c>
      <c r="C39" s="115" t="s">
        <v>68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237" s="175" customFormat="1" ht="15.75">
      <c r="A40" s="90" t="s">
        <v>69</v>
      </c>
      <c r="B40" s="91" t="s">
        <v>70</v>
      </c>
      <c r="C40" s="115" t="s">
        <v>71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229" customFormat="1" ht="15.75">
      <c r="A42" s="90" t="s">
        <v>75</v>
      </c>
      <c r="B42" s="91" t="s">
        <v>76</v>
      </c>
      <c r="C42" s="115" t="s">
        <v>77</v>
      </c>
      <c r="D42" s="78">
        <v>84340</v>
      </c>
      <c r="E42" s="78">
        <v>1100</v>
      </c>
      <c r="F42" s="78">
        <f t="shared" ref="F42:F44" si="7">(D42-E42)*0.125</f>
        <v>10405</v>
      </c>
      <c r="G42" s="78">
        <v>6122.2</v>
      </c>
      <c r="H42" s="78">
        <f>(D42-E42+F42+G42)*0.005</f>
        <v>498.83600000000001</v>
      </c>
      <c r="I42" s="78">
        <f>D42-E42+F42+H42+G42</f>
        <v>100266.03599999999</v>
      </c>
      <c r="M42" s="283"/>
      <c r="N42" s="283"/>
      <c r="O42" s="283"/>
      <c r="P42" s="283"/>
    </row>
    <row r="43" spans="1:237" s="284" customFormat="1" ht="15.75">
      <c r="A43" s="90" t="s">
        <v>75</v>
      </c>
      <c r="B43" s="91" t="s">
        <v>78</v>
      </c>
      <c r="C43" s="115" t="s">
        <v>43</v>
      </c>
      <c r="D43" s="78">
        <v>85393</v>
      </c>
      <c r="E43" s="78">
        <v>1100</v>
      </c>
      <c r="F43" s="78">
        <f t="shared" si="7"/>
        <v>10536.625</v>
      </c>
      <c r="G43" s="78">
        <v>6122.2</v>
      </c>
      <c r="H43" s="78">
        <f t="shared" ref="H43" si="8">(D43-E43+F43+G43)*0.005</f>
        <v>504.75912499999998</v>
      </c>
      <c r="I43" s="78">
        <f t="shared" ref="I43" si="9">D43-E43+F43+H43+G43</f>
        <v>101456.58412499999</v>
      </c>
      <c r="M43" s="286"/>
      <c r="N43" s="286"/>
      <c r="O43" s="286"/>
      <c r="P43" s="286"/>
    </row>
    <row r="44" spans="1:237" s="229" customFormat="1" ht="15.75">
      <c r="A44" s="90" t="s">
        <v>79</v>
      </c>
      <c r="B44" s="91" t="s">
        <v>80</v>
      </c>
      <c r="C44" s="115" t="s">
        <v>43</v>
      </c>
      <c r="D44" s="78">
        <v>87585</v>
      </c>
      <c r="E44" s="78">
        <v>1100</v>
      </c>
      <c r="F44" s="78">
        <f t="shared" si="7"/>
        <v>10810.625</v>
      </c>
      <c r="G44" s="78">
        <v>6122.2</v>
      </c>
      <c r="H44" s="78">
        <f>(D44-E44+F44+G44)*0.005</f>
        <v>517.08912499999997</v>
      </c>
      <c r="I44" s="78">
        <f>D44-E44+F44+H44+G44</f>
        <v>103934.914125</v>
      </c>
      <c r="M44" s="283"/>
      <c r="N44" s="283"/>
      <c r="O44" s="283"/>
      <c r="P44" s="283"/>
    </row>
    <row r="45" spans="1:237" s="229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82</v>
      </c>
      <c r="B46" s="91" t="s">
        <v>83</v>
      </c>
      <c r="C46" s="115" t="s">
        <v>84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84" customFormat="1" ht="15.75">
      <c r="A48" s="90" t="s">
        <v>94</v>
      </c>
      <c r="B48" s="91" t="s">
        <v>95</v>
      </c>
      <c r="C48" s="119" t="s">
        <v>96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84" customFormat="1" ht="15.75">
      <c r="A49" s="90" t="s">
        <v>94</v>
      </c>
      <c r="B49" s="91" t="s">
        <v>97</v>
      </c>
      <c r="C49" s="119" t="s">
        <v>98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29" customFormat="1" ht="15.75">
      <c r="A50" s="90" t="s">
        <v>99</v>
      </c>
      <c r="B50" s="91" t="s">
        <v>100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99</v>
      </c>
      <c r="B51" s="91" t="s">
        <v>102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105</v>
      </c>
      <c r="B52" s="91" t="s">
        <v>106</v>
      </c>
      <c r="C52" s="119" t="s">
        <v>107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109</v>
      </c>
      <c r="C53" s="119" t="s">
        <v>110</v>
      </c>
      <c r="D53" s="167"/>
      <c r="E53" s="167"/>
      <c r="F53" s="78"/>
      <c r="G53" s="78"/>
      <c r="H53" s="167"/>
      <c r="I53" s="167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111</v>
      </c>
      <c r="C54" s="92" t="s">
        <v>98</v>
      </c>
      <c r="D54" s="78"/>
      <c r="E54" s="78"/>
      <c r="F54" s="78"/>
      <c r="G54" s="78"/>
      <c r="H54" s="78"/>
      <c r="I54" s="78"/>
      <c r="M54" s="283"/>
      <c r="N54" s="283"/>
      <c r="O54" s="283"/>
      <c r="P54" s="283"/>
    </row>
    <row r="55" spans="1:16" s="287" customFormat="1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78"/>
      <c r="M55" s="163"/>
      <c r="N55" s="163"/>
      <c r="O55" s="163"/>
      <c r="P55" s="163"/>
    </row>
    <row r="56" spans="1:16" s="229" customFormat="1" ht="15.75">
      <c r="A56" s="90" t="s">
        <v>85</v>
      </c>
      <c r="B56" s="91" t="s">
        <v>86</v>
      </c>
      <c r="C56" s="115" t="s">
        <v>87</v>
      </c>
      <c r="D56" s="78"/>
      <c r="E56" s="78"/>
      <c r="F56" s="78"/>
      <c r="G56" s="78"/>
      <c r="H56" s="78"/>
      <c r="I56" s="78"/>
      <c r="M56" s="283"/>
      <c r="N56" s="283"/>
      <c r="O56" s="283"/>
      <c r="P56" s="283"/>
    </row>
    <row r="57" spans="1:16" s="284" customFormat="1" ht="15.75">
      <c r="A57" s="90" t="s">
        <v>88</v>
      </c>
      <c r="B57" s="91" t="s">
        <v>89</v>
      </c>
      <c r="C57" s="115" t="s">
        <v>90</v>
      </c>
      <c r="D57" s="82"/>
      <c r="E57" s="78"/>
      <c r="F57" s="78"/>
      <c r="G57" s="78"/>
      <c r="H57" s="78"/>
      <c r="I57" s="78"/>
    </row>
    <row r="58" spans="1:16" s="229" customFormat="1" ht="15.75">
      <c r="A58" s="90" t="s">
        <v>63</v>
      </c>
      <c r="B58" s="91" t="s">
        <v>112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113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115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114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116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21" t="s">
        <v>63</v>
      </c>
      <c r="B63" s="122" t="s">
        <v>117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458" t="s">
        <v>118</v>
      </c>
      <c r="B64" s="459"/>
      <c r="C64" s="459"/>
      <c r="D64" s="459"/>
      <c r="E64" s="459"/>
      <c r="F64" s="459"/>
      <c r="G64" s="459"/>
      <c r="H64" s="459"/>
      <c r="I64" s="460"/>
      <c r="M64" s="283"/>
      <c r="N64" s="283"/>
      <c r="O64" s="283"/>
      <c r="P64" s="283"/>
    </row>
    <row r="65" spans="1:16" s="229" customFormat="1" ht="15.75">
      <c r="A65" s="467" t="s">
        <v>7</v>
      </c>
      <c r="B65" s="467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68" t="s">
        <v>139</v>
      </c>
      <c r="B77" s="469"/>
      <c r="C77" s="469"/>
      <c r="D77" s="469"/>
      <c r="E77" s="470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68" t="s">
        <v>140</v>
      </c>
      <c r="B78" s="470"/>
      <c r="C78" s="175"/>
      <c r="D78" s="471" t="s">
        <v>141</v>
      </c>
      <c r="E78" s="472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229" customFormat="1" ht="15.75">
      <c r="A88" s="186" t="s">
        <v>159</v>
      </c>
      <c r="B88" s="187"/>
      <c r="C88" s="188"/>
      <c r="D88" s="188"/>
      <c r="E88" s="188"/>
      <c r="F88" s="188"/>
      <c r="G88" s="188"/>
      <c r="H88" s="188"/>
      <c r="I88" s="188"/>
    </row>
    <row r="89" spans="1:16" s="229" customFormat="1" ht="15.75">
      <c r="A89" s="186" t="s">
        <v>160</v>
      </c>
      <c r="B89" s="187"/>
      <c r="C89" s="188"/>
      <c r="D89" s="188"/>
      <c r="E89" s="188"/>
      <c r="F89" s="188"/>
      <c r="G89" s="188"/>
      <c r="H89" s="188"/>
      <c r="I89" s="188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</mergeCells>
  <pageMargins left="0.25" right="0.25" top="0.22" bottom="0.17" header="0.3" footer="0.3"/>
  <pageSetup scale="54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4"/>
  <sheetViews>
    <sheetView workbookViewId="0">
      <selection activeCell="I7" sqref="I7"/>
    </sheetView>
  </sheetViews>
  <sheetFormatPr defaultColWidth="14.85546875" defaultRowHeight="15"/>
  <cols>
    <col min="1" max="1" width="27.7109375" customWidth="1"/>
    <col min="2" max="2" width="23.85546875" style="1" customWidth="1"/>
    <col min="3" max="3" width="14.85546875" style="2"/>
    <col min="4" max="4" width="29.42578125" style="2" customWidth="1"/>
    <col min="5" max="5" width="14.85546875" style="2"/>
    <col min="6" max="6" width="17.28515625" style="2" customWidth="1"/>
    <col min="7" max="8" width="14.85546875" style="2"/>
    <col min="9" max="9" width="27.5703125" style="2" customWidth="1"/>
  </cols>
  <sheetData>
    <row r="1" spans="1:15" ht="51.7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5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5">
      <c r="A3" s="463"/>
      <c r="B3" s="482" t="s">
        <v>239</v>
      </c>
      <c r="C3" s="482"/>
      <c r="D3" s="482"/>
      <c r="E3" s="482"/>
      <c r="F3" s="482"/>
      <c r="G3" s="482"/>
      <c r="H3" s="482"/>
      <c r="I3" s="463"/>
    </row>
    <row r="4" spans="1:15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5" ht="15.75" thickBot="1"/>
    <row r="6" spans="1:15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193</v>
      </c>
    </row>
    <row r="7" spans="1:15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5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5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5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78">
        <v>81959</v>
      </c>
      <c r="E20" s="78">
        <v>1100</v>
      </c>
      <c r="F20" s="78">
        <f t="shared" ref="F20" si="0">(D20-E20)*0.125</f>
        <v>10107.375</v>
      </c>
      <c r="G20" s="78">
        <v>5253.17</v>
      </c>
      <c r="H20" s="78">
        <f t="shared" ref="H20" si="1">(D20-E20+F20+G20)*0.005</f>
        <v>481.09772500000003</v>
      </c>
      <c r="I20" s="78">
        <f t="shared" ref="I20" si="2">D20-E20+F20+H20+G20</f>
        <v>96700.642724999998</v>
      </c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L32" s="282"/>
      <c r="M32" s="283"/>
      <c r="N32" s="283"/>
      <c r="O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L33" s="285"/>
      <c r="M33" s="286"/>
      <c r="N33" s="286"/>
      <c r="O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L34" s="282"/>
      <c r="M34" s="283"/>
      <c r="N34" s="283"/>
      <c r="O34" s="283"/>
    </row>
    <row r="35" spans="1:236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L35" s="283"/>
      <c r="M35" s="283"/>
      <c r="N35" s="283"/>
      <c r="O35" s="283"/>
    </row>
    <row r="36" spans="1:236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L36" s="283"/>
      <c r="M36" s="283"/>
      <c r="N36" s="283"/>
      <c r="O36" s="283"/>
    </row>
    <row r="37" spans="1:236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B37" s="229"/>
    </row>
    <row r="38" spans="1:236" s="229" customFormat="1" ht="15.75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L38" s="283"/>
      <c r="M38" s="283"/>
      <c r="N38" s="283"/>
      <c r="O38" s="283"/>
    </row>
    <row r="39" spans="1:236" s="287" customFormat="1" ht="15.75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L39" s="163"/>
      <c r="M39" s="163"/>
      <c r="N39" s="163"/>
      <c r="O39" s="163"/>
    </row>
    <row r="40" spans="1:236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78">
        <v>87819</v>
      </c>
      <c r="E47" s="78">
        <v>1100</v>
      </c>
      <c r="F47" s="78">
        <f>(D47-E47)*0.125</f>
        <v>10839.875</v>
      </c>
      <c r="G47" s="78">
        <v>5253.17</v>
      </c>
      <c r="H47" s="78">
        <f t="shared" ref="H47" si="3">(D47-E47+F47+G47)*0.005</f>
        <v>514.06022499999995</v>
      </c>
      <c r="I47" s="78">
        <f t="shared" ref="I47" si="4">D47-E47+F47+H47+G47</f>
        <v>103326.10522499999</v>
      </c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L55" s="283"/>
      <c r="M55" s="283"/>
      <c r="N55" s="283"/>
      <c r="O55" s="283"/>
    </row>
    <row r="56" spans="1:15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5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L65" s="283"/>
      <c r="M65" s="283"/>
      <c r="N65" s="283"/>
      <c r="O65" s="283"/>
    </row>
    <row r="66" spans="1:15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L66" s="283"/>
      <c r="M66" s="283"/>
      <c r="N66" s="283"/>
      <c r="O66" s="283"/>
    </row>
    <row r="67" spans="1:15" s="229" customFormat="1" ht="15.75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L72" s="288"/>
      <c r="M72" s="288"/>
      <c r="N72" s="288"/>
      <c r="O72" s="288"/>
    </row>
    <row r="73" spans="1:15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L79" s="283"/>
      <c r="M79" s="283"/>
      <c r="N79" s="283"/>
      <c r="O79" s="283"/>
    </row>
    <row r="80" spans="1:15" s="229" customFormat="1" ht="16.5" thickBot="1">
      <c r="A80" s="468" t="s">
        <v>139</v>
      </c>
      <c r="B80" s="469"/>
      <c r="C80" s="469"/>
      <c r="D80" s="469"/>
      <c r="E80" s="470"/>
      <c r="F80" s="170"/>
      <c r="G80" s="170"/>
      <c r="H80" s="170"/>
      <c r="I80" s="170"/>
      <c r="L80" s="283"/>
      <c r="M80" s="283"/>
      <c r="N80" s="283"/>
      <c r="O80" s="283"/>
    </row>
    <row r="81" spans="1:15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5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5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5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5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5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5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5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5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5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5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3" top="0.35" bottom="0.32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workbookViewId="0">
      <selection activeCell="I7" sqref="I7"/>
    </sheetView>
  </sheetViews>
  <sheetFormatPr defaultColWidth="14.85546875" defaultRowHeight="15"/>
  <cols>
    <col min="1" max="1" width="23.5703125" customWidth="1"/>
    <col min="2" max="2" width="23.85546875" style="1" customWidth="1"/>
    <col min="3" max="3" width="21.28515625" style="2" customWidth="1"/>
    <col min="4" max="4" width="24.85546875" style="2" customWidth="1"/>
    <col min="5" max="5" width="17.85546875" style="2" customWidth="1"/>
    <col min="6" max="6" width="14.85546875" style="2"/>
    <col min="7" max="7" width="16.5703125" style="2" customWidth="1"/>
    <col min="8" max="8" width="18.42578125" style="2" customWidth="1"/>
    <col min="9" max="9" width="23.140625" style="2" customWidth="1"/>
  </cols>
  <sheetData>
    <row r="1" spans="1:16" ht="46.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 ht="15.75">
      <c r="A3" s="463"/>
      <c r="B3" s="515" t="s">
        <v>242</v>
      </c>
      <c r="C3" s="515"/>
      <c r="D3" s="515"/>
      <c r="E3" s="515"/>
      <c r="F3" s="515"/>
      <c r="G3" s="515"/>
      <c r="H3" s="515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194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82748</v>
      </c>
      <c r="E20" s="78">
        <v>1100</v>
      </c>
      <c r="F20" s="78">
        <f t="shared" ref="F20" si="0">(D20-E20)*0.125</f>
        <v>10206</v>
      </c>
      <c r="G20" s="78">
        <v>5203.2700000000004</v>
      </c>
      <c r="H20" s="78">
        <f t="shared" ref="H20" si="1">(D20-E20+F20+G20)*0.005</f>
        <v>485.28635000000003</v>
      </c>
      <c r="I20" s="78">
        <f t="shared" ref="I20" si="2">D20-E20+F20+H20+G20</f>
        <v>97542.556349999999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83"/>
      <c r="N38" s="283"/>
      <c r="O38" s="283"/>
      <c r="P38" s="283"/>
    </row>
    <row r="39" spans="1:237" s="287" customFormat="1" ht="15.75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89058</v>
      </c>
      <c r="E47" s="78">
        <v>1100</v>
      </c>
      <c r="F47" s="78">
        <f>(D47-E47)*0.125</f>
        <v>10994.75</v>
      </c>
      <c r="G47" s="78">
        <v>5203.2700000000004</v>
      </c>
      <c r="H47" s="78">
        <f t="shared" ref="H47" si="3">(D47-E47+F47+G47)*0.005</f>
        <v>520.78010000000006</v>
      </c>
      <c r="I47" s="78">
        <f t="shared" ref="I47" si="4">D47-E47+F47+H47+G47</f>
        <v>104676.80010000001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283"/>
      <c r="N66" s="283"/>
      <c r="O66" s="283"/>
      <c r="P66" s="283"/>
    </row>
    <row r="67" spans="1:16" s="229" customFormat="1" ht="15.75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68" t="s">
        <v>139</v>
      </c>
      <c r="B80" s="469"/>
      <c r="C80" s="469"/>
      <c r="D80" s="469"/>
      <c r="E80" s="47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43" bottom="0.75" header="0.3" footer="0.3"/>
  <pageSetup scale="4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workbookViewId="0">
      <selection activeCell="I7" sqref="I7"/>
    </sheetView>
  </sheetViews>
  <sheetFormatPr defaultColWidth="14.85546875" defaultRowHeight="18" customHeight="1"/>
  <cols>
    <col min="1" max="1" width="32.140625" customWidth="1"/>
    <col min="2" max="2" width="19.28515625" style="1" customWidth="1"/>
    <col min="3" max="8" width="19.28515625" style="2" customWidth="1"/>
    <col min="9" max="9" width="21.28515625" style="2" customWidth="1"/>
  </cols>
  <sheetData>
    <row r="1" spans="1:16" ht="45.7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8" customHeight="1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 ht="18" customHeight="1">
      <c r="A3" s="463"/>
      <c r="B3" s="515" t="s">
        <v>242</v>
      </c>
      <c r="C3" s="515"/>
      <c r="D3" s="515"/>
      <c r="E3" s="515"/>
      <c r="F3" s="515"/>
      <c r="G3" s="515"/>
      <c r="H3" s="515"/>
      <c r="I3" s="463"/>
    </row>
    <row r="4" spans="1:16" ht="18" customHeight="1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8" customHeight="1" thickBot="1"/>
    <row r="6" spans="1:16" ht="18" customHeight="1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195</v>
      </c>
    </row>
    <row r="7" spans="1:16" ht="18" customHeight="1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18" customHeight="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 ht="18" customHeigh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8" customHeight="1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8" customHeight="1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8" customHeight="1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8" customHeight="1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8" customHeigh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8" customHeight="1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8" customHeight="1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8" customHeigh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8" customHeigh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8" customHeigh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8" customHeight="1">
      <c r="A20" s="90" t="s">
        <v>28</v>
      </c>
      <c r="B20" s="91" t="s">
        <v>29</v>
      </c>
      <c r="C20" s="92" t="s">
        <v>19</v>
      </c>
      <c r="D20" s="78">
        <v>84596</v>
      </c>
      <c r="E20" s="78">
        <v>1100</v>
      </c>
      <c r="F20" s="78">
        <f t="shared" ref="F20" si="0">(D20-E20)*0.125</f>
        <v>10437</v>
      </c>
      <c r="G20" s="78">
        <v>3515.14</v>
      </c>
      <c r="H20" s="78">
        <f t="shared" ref="H20" si="1">(D20-E20+F20+G20)*0.005</f>
        <v>487.2407</v>
      </c>
      <c r="I20" s="78">
        <f t="shared" ref="I20" si="2">D20-E20+F20+H20+G20</f>
        <v>97935.380699999994</v>
      </c>
      <c r="M20" s="283"/>
      <c r="N20" s="283"/>
      <c r="O20" s="283"/>
      <c r="P20" s="283"/>
    </row>
    <row r="21" spans="1:16" s="229" customFormat="1" ht="18" customHeigh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8" customHeigh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8" customHeigh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8" customHeigh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8" customHeigh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8" customHeigh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8" customHeigh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8" customHeigh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8" customHeigh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8" customHeigh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8" customHeigh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8" customHeigh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8" customHeigh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8" customHeigh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8" customHeigh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8" customHeigh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8" customHeight="1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8" customHeight="1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83"/>
      <c r="N38" s="283"/>
      <c r="O38" s="283"/>
      <c r="P38" s="283"/>
    </row>
    <row r="39" spans="1:237" s="287" customFormat="1" ht="18" customHeight="1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8" customHeight="1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8" customHeight="1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8" customHeigh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8" customHeigh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8" customHeigh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8" customHeigh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8" customHeigh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8" customHeight="1">
      <c r="A47" s="90" t="s">
        <v>82</v>
      </c>
      <c r="B47" s="91" t="s">
        <v>83</v>
      </c>
      <c r="C47" s="115" t="s">
        <v>84</v>
      </c>
      <c r="D47" s="78">
        <v>89356</v>
      </c>
      <c r="E47" s="78">
        <v>1100</v>
      </c>
      <c r="F47" s="78">
        <f>(D47-E47)*0.125</f>
        <v>11032</v>
      </c>
      <c r="G47" s="78">
        <v>3515.14</v>
      </c>
      <c r="H47" s="78">
        <f t="shared" ref="H47" si="3">(D47-E47+F47+G47)*0.005</f>
        <v>514.01570000000004</v>
      </c>
      <c r="I47" s="78">
        <f t="shared" ref="I47" si="4">D47-E47+F47+H47+G47</f>
        <v>103317.1557</v>
      </c>
      <c r="M47" s="283"/>
      <c r="N47" s="283"/>
      <c r="O47" s="283"/>
      <c r="P47" s="283"/>
    </row>
    <row r="48" spans="1:237" s="229" customFormat="1" ht="18" customHeigh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8" customHeight="1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8" customHeight="1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8" customHeigh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8" customHeigh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8" customHeigh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8" customHeigh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8" customHeigh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8" customHeigh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8" customHeigh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8" customHeigh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8" customHeigh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8" customHeigh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8" customHeigh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8" customHeigh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8" customHeigh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8" customHeight="1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8" customHeight="1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8" customHeight="1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283"/>
      <c r="N66" s="283"/>
      <c r="O66" s="283"/>
      <c r="P66" s="283"/>
    </row>
    <row r="67" spans="1:16" s="229" customFormat="1" ht="18" customHeight="1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8" customHeigh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8" customHeigh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8" customHeigh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8" customHeight="1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8" customHeight="1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 ht="18" customHeigh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8" customHeigh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8" customHeigh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8" customHeigh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8" customHeigh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8" customHeight="1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8" customHeight="1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8" customHeight="1" thickBot="1">
      <c r="A80" s="468" t="s">
        <v>139</v>
      </c>
      <c r="B80" s="469"/>
      <c r="C80" s="469"/>
      <c r="D80" s="469"/>
      <c r="E80" s="47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8" customHeight="1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8" customHeigh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36" t="s">
        <v>254</v>
      </c>
      <c r="H82" s="136"/>
      <c r="I82" s="136"/>
      <c r="M82" s="283"/>
      <c r="N82" s="283"/>
      <c r="O82" s="283"/>
      <c r="P82" s="283"/>
    </row>
    <row r="83" spans="1:16" s="229" customFormat="1" ht="18" customHeigh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8" customHeigh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8" customHeigh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8" customHeigh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8" customHeigh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8" customHeigh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8" customHeigh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8" customHeight="1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8" customHeight="1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8" customHeight="1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 ht="18" customHeigh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ht="18" customHeigh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ht="18" customHeigh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ht="18" customHeigh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ht="18" customHeigh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ht="18" customHeight="1">
      <c r="B98" s="189"/>
      <c r="C98" s="190"/>
      <c r="D98" s="190"/>
      <c r="E98" s="190"/>
      <c r="F98" s="190"/>
      <c r="G98" s="190"/>
      <c r="H98" s="190"/>
      <c r="I98" s="190"/>
    </row>
    <row r="104" spans="1:9" ht="18" customHeight="1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42" bottom="0.36" header="0.3" footer="0.3"/>
  <pageSetup scale="4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workbookViewId="0">
      <selection activeCell="I7" sqref="I7"/>
    </sheetView>
  </sheetViews>
  <sheetFormatPr defaultColWidth="14.85546875" defaultRowHeight="15"/>
  <cols>
    <col min="1" max="1" width="30.42578125" customWidth="1"/>
    <col min="2" max="2" width="20" style="1" customWidth="1"/>
    <col min="3" max="3" width="18.5703125" style="2" customWidth="1"/>
    <col min="4" max="4" width="24.28515625" style="2" customWidth="1"/>
    <col min="5" max="5" width="20.42578125" style="2" customWidth="1"/>
    <col min="6" max="6" width="17.42578125" style="2" customWidth="1"/>
    <col min="7" max="7" width="18.85546875" style="2" customWidth="1"/>
    <col min="8" max="8" width="19.85546875" style="2" customWidth="1"/>
    <col min="9" max="9" width="29.85546875" style="2" customWidth="1"/>
  </cols>
  <sheetData>
    <row r="1" spans="1:16" ht="53.2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 ht="15.75">
      <c r="A3" s="463"/>
      <c r="B3" s="515" t="s">
        <v>242</v>
      </c>
      <c r="C3" s="515"/>
      <c r="D3" s="515"/>
      <c r="E3" s="515"/>
      <c r="F3" s="515"/>
      <c r="G3" s="515"/>
      <c r="H3" s="515"/>
      <c r="I3" s="463"/>
    </row>
    <row r="4" spans="1:16" ht="15.75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 ht="15.75" thickBot="1"/>
    <row r="6" spans="1:16">
      <c r="A6" s="449" t="s">
        <v>161</v>
      </c>
      <c r="B6" s="450"/>
      <c r="C6" s="450"/>
      <c r="D6" s="450"/>
      <c r="E6" s="450"/>
      <c r="F6" s="450"/>
      <c r="G6" s="450"/>
      <c r="H6" s="473"/>
      <c r="I6" s="14" t="s">
        <v>196</v>
      </c>
    </row>
    <row r="7" spans="1:16" ht="15.75" thickBot="1">
      <c r="A7" s="451"/>
      <c r="B7" s="452"/>
      <c r="C7" s="452"/>
      <c r="D7" s="452"/>
      <c r="E7" s="452"/>
      <c r="F7" s="452"/>
      <c r="G7" s="452"/>
      <c r="H7" s="474"/>
      <c r="I7" s="4" t="s">
        <v>271</v>
      </c>
    </row>
    <row r="8" spans="1:16" ht="21" thickBot="1">
      <c r="A8" s="453" t="s">
        <v>6</v>
      </c>
      <c r="B8" s="454"/>
      <c r="C8" s="454"/>
      <c r="D8" s="454"/>
      <c r="E8" s="454"/>
      <c r="F8" s="454"/>
      <c r="G8" s="454"/>
      <c r="H8" s="454"/>
      <c r="I8" s="475"/>
    </row>
    <row r="9" spans="1:16" s="7" customFormat="1">
      <c r="A9" s="457" t="s">
        <v>7</v>
      </c>
      <c r="B9" s="457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84402</v>
      </c>
      <c r="E10" s="78">
        <v>1100</v>
      </c>
      <c r="F10" s="78">
        <f t="shared" ref="F10:F15" si="0">(D10-E10)*0.125</f>
        <v>10412.75</v>
      </c>
      <c r="G10" s="78">
        <v>1733.7</v>
      </c>
      <c r="H10" s="78">
        <f t="shared" ref="H10:H33" si="1">(D10-E10+F10+G10)*0.005</f>
        <v>477.24225000000001</v>
      </c>
      <c r="I10" s="78">
        <f t="shared" ref="I10:I33" si="2">D10-E10+F10+H10+G10</f>
        <v>95925.692249999993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84402</v>
      </c>
      <c r="E11" s="78">
        <v>1100</v>
      </c>
      <c r="F11" s="78">
        <f t="shared" si="0"/>
        <v>10412.75</v>
      </c>
      <c r="G11" s="78">
        <v>1733.7</v>
      </c>
      <c r="H11" s="78">
        <f t="shared" si="1"/>
        <v>477.24225000000001</v>
      </c>
      <c r="I11" s="78">
        <f t="shared" si="2"/>
        <v>95925.692249999993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85798</v>
      </c>
      <c r="E14" s="78">
        <v>1100</v>
      </c>
      <c r="F14" s="78">
        <f t="shared" si="0"/>
        <v>10587.25</v>
      </c>
      <c r="G14" s="78">
        <v>1733.7</v>
      </c>
      <c r="H14" s="78">
        <f t="shared" si="1"/>
        <v>485.09474999999998</v>
      </c>
      <c r="I14" s="78">
        <f t="shared" si="2"/>
        <v>97504.044750000001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88706</v>
      </c>
      <c r="E15" s="78">
        <v>1100</v>
      </c>
      <c r="F15" s="78">
        <f t="shared" si="0"/>
        <v>10950.75</v>
      </c>
      <c r="G15" s="78">
        <v>1733.7</v>
      </c>
      <c r="H15" s="78">
        <f t="shared" si="1"/>
        <v>501.45224999999999</v>
      </c>
      <c r="I15" s="78">
        <f t="shared" si="2"/>
        <v>100791.90225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94854</v>
      </c>
      <c r="E22" s="78">
        <v>1100</v>
      </c>
      <c r="F22" s="78">
        <f t="shared" ref="F22:F33" si="3">(D22-E22)*0.125</f>
        <v>11719.25</v>
      </c>
      <c r="G22" s="78">
        <v>1733.7</v>
      </c>
      <c r="H22" s="78">
        <f t="shared" si="1"/>
        <v>536.03475000000003</v>
      </c>
      <c r="I22" s="78">
        <f t="shared" si="2"/>
        <v>107742.98475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90722</v>
      </c>
      <c r="E23" s="78">
        <v>1100</v>
      </c>
      <c r="F23" s="78">
        <f t="shared" si="3"/>
        <v>11202.75</v>
      </c>
      <c r="G23" s="78">
        <v>1733.7</v>
      </c>
      <c r="H23" s="78">
        <f t="shared" si="1"/>
        <v>512.79224999999997</v>
      </c>
      <c r="I23" s="78">
        <f t="shared" si="2"/>
        <v>103071.24225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95249</v>
      </c>
      <c r="E24" s="78">
        <v>1100</v>
      </c>
      <c r="F24" s="78">
        <f t="shared" si="3"/>
        <v>11768.625</v>
      </c>
      <c r="G24" s="78">
        <v>1733.7</v>
      </c>
      <c r="H24" s="78">
        <f t="shared" si="1"/>
        <v>538.25662499999999</v>
      </c>
      <c r="I24" s="78">
        <f t="shared" si="2"/>
        <v>108189.58162499999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90088</v>
      </c>
      <c r="E26" s="78">
        <v>1100</v>
      </c>
      <c r="F26" s="78">
        <f t="shared" si="3"/>
        <v>11123.5</v>
      </c>
      <c r="G26" s="78">
        <v>1733.7</v>
      </c>
      <c r="H26" s="78">
        <f t="shared" si="1"/>
        <v>509.226</v>
      </c>
      <c r="I26" s="78">
        <f t="shared" si="2"/>
        <v>102354.42599999999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90716</v>
      </c>
      <c r="E27" s="78">
        <v>1100</v>
      </c>
      <c r="F27" s="78">
        <f t="shared" si="3"/>
        <v>11202</v>
      </c>
      <c r="G27" s="78">
        <v>1733.7</v>
      </c>
      <c r="H27" s="78">
        <f t="shared" si="1"/>
        <v>512.75850000000003</v>
      </c>
      <c r="I27" s="78">
        <f t="shared" si="2"/>
        <v>103064.45849999999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92513</v>
      </c>
      <c r="E28" s="78">
        <v>1100</v>
      </c>
      <c r="F28" s="78">
        <f>(D28-E28)*0.125</f>
        <v>11426.625</v>
      </c>
      <c r="G28" s="78">
        <v>1733.7</v>
      </c>
      <c r="H28" s="78">
        <f t="shared" si="1"/>
        <v>522.866625</v>
      </c>
      <c r="I28" s="78">
        <f t="shared" si="2"/>
        <v>105096.19162499999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91199</v>
      </c>
      <c r="E29" s="78">
        <v>1100</v>
      </c>
      <c r="F29" s="78">
        <f>(D29-E29)*0.125</f>
        <v>11262.375</v>
      </c>
      <c r="G29" s="78">
        <v>1733.7</v>
      </c>
      <c r="H29" s="78">
        <f t="shared" si="1"/>
        <v>515.47537499999999</v>
      </c>
      <c r="I29" s="78">
        <f t="shared" si="2"/>
        <v>103610.55037499999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92209</v>
      </c>
      <c r="E30" s="78">
        <v>1100</v>
      </c>
      <c r="F30" s="78">
        <f>(D30-E30)*0.125</f>
        <v>11388.625</v>
      </c>
      <c r="G30" s="78">
        <v>1733.7</v>
      </c>
      <c r="H30" s="78">
        <f t="shared" ref="H30" si="4">(D30-E30+F30+G30)*0.005</f>
        <v>521.15662499999996</v>
      </c>
      <c r="I30" s="78">
        <f t="shared" ref="I30" si="5">D30-E30+F30+H30+G30</f>
        <v>104752.481625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91214</v>
      </c>
      <c r="E31" s="78">
        <v>1100</v>
      </c>
      <c r="F31" s="78">
        <f>(D31-E31)*0.125</f>
        <v>11264.25</v>
      </c>
      <c r="G31" s="78">
        <v>1733.7</v>
      </c>
      <c r="H31" s="78">
        <f t="shared" si="1"/>
        <v>515.55975000000001</v>
      </c>
      <c r="I31" s="78">
        <f t="shared" si="2"/>
        <v>103627.50975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92214</v>
      </c>
      <c r="E33" s="78">
        <v>1100</v>
      </c>
      <c r="F33" s="78">
        <f t="shared" si="3"/>
        <v>11389.25</v>
      </c>
      <c r="G33" s="78">
        <v>1733.7</v>
      </c>
      <c r="H33" s="78">
        <f t="shared" si="1"/>
        <v>521.18475000000001</v>
      </c>
      <c r="I33" s="78">
        <f t="shared" si="2"/>
        <v>104758.13475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83"/>
      <c r="N38" s="283"/>
      <c r="O38" s="283"/>
      <c r="P38" s="283"/>
    </row>
    <row r="39" spans="1:237" s="287" customFormat="1" ht="15.75">
      <c r="A39" s="480" t="s">
        <v>7</v>
      </c>
      <c r="B39" s="48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460"/>
      <c r="M66" s="283"/>
      <c r="N66" s="283"/>
      <c r="O66" s="283"/>
      <c r="P66" s="283"/>
    </row>
    <row r="67" spans="1:16" s="229" customFormat="1" ht="15.75">
      <c r="A67" s="467" t="s">
        <v>7</v>
      </c>
      <c r="B67" s="46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68" t="s">
        <v>139</v>
      </c>
      <c r="B80" s="469"/>
      <c r="C80" s="469"/>
      <c r="D80" s="469"/>
      <c r="E80" s="47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75" bottom="0.75" header="0.27" footer="0.3"/>
  <pageSetup scale="45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01"/>
  <sheetViews>
    <sheetView workbookViewId="0">
      <selection activeCell="I6" sqref="I6"/>
    </sheetView>
  </sheetViews>
  <sheetFormatPr defaultColWidth="14.85546875" defaultRowHeight="15"/>
  <cols>
    <col min="1" max="1" width="28.140625" customWidth="1"/>
    <col min="2" max="2" width="20.85546875" style="1" customWidth="1"/>
    <col min="3" max="3" width="14.85546875" style="51"/>
    <col min="4" max="4" width="18.5703125" style="51" customWidth="1"/>
    <col min="5" max="5" width="14.7109375" style="51" customWidth="1"/>
    <col min="6" max="7" width="15.7109375" style="51" customWidth="1"/>
    <col min="8" max="8" width="20.85546875" style="51" customWidth="1"/>
    <col min="9" max="9" width="30.28515625" style="51" customWidth="1"/>
  </cols>
  <sheetData>
    <row r="1" spans="1:16" ht="45" customHeight="1">
      <c r="A1" s="463"/>
      <c r="B1" s="464" t="s">
        <v>0</v>
      </c>
      <c r="C1" s="464"/>
      <c r="D1" s="464"/>
      <c r="E1" s="464"/>
      <c r="F1" s="464"/>
      <c r="G1" s="464"/>
      <c r="H1" s="464"/>
      <c r="I1" s="463"/>
    </row>
    <row r="2" spans="1:16" ht="15.75">
      <c r="A2" s="463"/>
      <c r="B2" s="465" t="s">
        <v>241</v>
      </c>
      <c r="C2" s="465"/>
      <c r="D2" s="465"/>
      <c r="E2" s="465"/>
      <c r="F2" s="465"/>
      <c r="G2" s="465"/>
      <c r="H2" s="465"/>
      <c r="I2" s="463"/>
    </row>
    <row r="3" spans="1:16" ht="15.75">
      <c r="A3" s="463"/>
      <c r="B3" s="515" t="s">
        <v>242</v>
      </c>
      <c r="C3" s="515"/>
      <c r="D3" s="515"/>
      <c r="E3" s="515"/>
      <c r="F3" s="515"/>
      <c r="G3" s="515"/>
      <c r="H3" s="515"/>
      <c r="I3" s="463"/>
    </row>
    <row r="4" spans="1:16" ht="16.5" thickBot="1">
      <c r="A4" s="463"/>
      <c r="B4" s="465" t="s">
        <v>243</v>
      </c>
      <c r="C4" s="465"/>
      <c r="D4" s="465"/>
      <c r="E4" s="465"/>
      <c r="F4" s="465"/>
      <c r="G4" s="465"/>
      <c r="H4" s="465"/>
      <c r="I4" s="463"/>
    </row>
    <row r="5" spans="1:16">
      <c r="A5" s="449" t="s">
        <v>161</v>
      </c>
      <c r="B5" s="450"/>
      <c r="C5" s="450"/>
      <c r="D5" s="450"/>
      <c r="E5" s="450"/>
      <c r="F5" s="450"/>
      <c r="G5" s="450"/>
      <c r="H5" s="473"/>
      <c r="I5" s="14" t="s">
        <v>232</v>
      </c>
    </row>
    <row r="6" spans="1:16" ht="15.75" thickBot="1">
      <c r="A6" s="451"/>
      <c r="B6" s="452"/>
      <c r="C6" s="452"/>
      <c r="D6" s="452"/>
      <c r="E6" s="452"/>
      <c r="F6" s="452"/>
      <c r="G6" s="452"/>
      <c r="H6" s="474"/>
      <c r="I6" s="4" t="s">
        <v>271</v>
      </c>
    </row>
    <row r="7" spans="1:16" ht="21" thickBot="1">
      <c r="A7" s="453" t="s">
        <v>6</v>
      </c>
      <c r="B7" s="454"/>
      <c r="C7" s="454"/>
      <c r="D7" s="454"/>
      <c r="E7" s="454"/>
      <c r="F7" s="454"/>
      <c r="G7" s="454"/>
      <c r="H7" s="454"/>
      <c r="I7" s="475"/>
    </row>
    <row r="8" spans="1:16" s="62" customFormat="1" ht="15.75">
      <c r="A8" s="509" t="s">
        <v>7</v>
      </c>
      <c r="B8" s="509"/>
      <c r="C8" s="61" t="s">
        <v>8</v>
      </c>
      <c r="D8" s="61" t="s">
        <v>9</v>
      </c>
      <c r="E8" s="61" t="s">
        <v>10</v>
      </c>
      <c r="F8" s="61" t="s">
        <v>11</v>
      </c>
      <c r="G8" s="61" t="s">
        <v>12</v>
      </c>
      <c r="H8" s="61" t="s">
        <v>13</v>
      </c>
      <c r="I8" s="61" t="s">
        <v>14</v>
      </c>
    </row>
    <row r="9" spans="1:16" s="229" customFormat="1" ht="15.75">
      <c r="A9" s="90" t="s">
        <v>15</v>
      </c>
      <c r="B9" s="91" t="s">
        <v>16</v>
      </c>
      <c r="C9" s="92" t="s">
        <v>17</v>
      </c>
      <c r="D9" s="78"/>
      <c r="E9" s="78"/>
      <c r="F9" s="78"/>
      <c r="G9" s="78"/>
      <c r="H9" s="78"/>
      <c r="I9" s="78"/>
    </row>
    <row r="10" spans="1:16" s="229" customFormat="1" ht="15.75">
      <c r="A10" s="90" t="s">
        <v>15</v>
      </c>
      <c r="B10" s="91" t="s">
        <v>24</v>
      </c>
      <c r="C10" s="92" t="s">
        <v>25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20</v>
      </c>
      <c r="C11" s="92" t="s">
        <v>21</v>
      </c>
      <c r="D11" s="78"/>
      <c r="E11" s="78"/>
      <c r="F11" s="78"/>
      <c r="G11" s="78"/>
      <c r="H11" s="78"/>
      <c r="I11" s="78"/>
      <c r="M11" s="282"/>
      <c r="N11" s="283"/>
      <c r="O11" s="283"/>
      <c r="P11" s="283"/>
    </row>
    <row r="12" spans="1:16" s="229" customFormat="1" ht="15.75">
      <c r="A12" s="90" t="s">
        <v>15</v>
      </c>
      <c r="B12" s="91" t="s">
        <v>22</v>
      </c>
      <c r="C12" s="92" t="s">
        <v>23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18</v>
      </c>
      <c r="C13" s="92" t="s">
        <v>19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263</v>
      </c>
      <c r="C14" s="92" t="s">
        <v>264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84" customFormat="1" ht="15.75">
      <c r="A15" s="90" t="s">
        <v>26</v>
      </c>
      <c r="B15" s="91" t="s">
        <v>27</v>
      </c>
      <c r="C15" s="92" t="s">
        <v>23</v>
      </c>
      <c r="D15" s="78"/>
      <c r="E15" s="78"/>
      <c r="F15" s="78"/>
      <c r="G15" s="78"/>
      <c r="H15" s="78"/>
      <c r="I15" s="78"/>
      <c r="M15" s="285"/>
      <c r="N15" s="286"/>
      <c r="O15" s="286"/>
      <c r="P15" s="286"/>
    </row>
    <row r="16" spans="1:16" s="229" customFormat="1" ht="15.75">
      <c r="A16" s="90" t="s">
        <v>32</v>
      </c>
      <c r="B16" s="91" t="s">
        <v>33</v>
      </c>
      <c r="C16" s="92" t="s">
        <v>34</v>
      </c>
      <c r="D16" s="78"/>
      <c r="E16" s="78"/>
      <c r="F16" s="78"/>
      <c r="G16" s="78"/>
      <c r="H16" s="78"/>
      <c r="I16" s="78"/>
      <c r="M16" s="283"/>
      <c r="N16" s="283"/>
      <c r="O16" s="283"/>
      <c r="P16" s="283"/>
    </row>
    <row r="17" spans="1:16" s="229" customFormat="1" ht="15.75">
      <c r="A17" s="90" t="s">
        <v>35</v>
      </c>
      <c r="B17" s="91" t="s">
        <v>36</v>
      </c>
      <c r="C17" s="92" t="s">
        <v>37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38</v>
      </c>
      <c r="C18" s="92" t="s">
        <v>39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28</v>
      </c>
      <c r="B19" s="91" t="s">
        <v>29</v>
      </c>
      <c r="C19" s="92" t="s">
        <v>19</v>
      </c>
      <c r="D19" s="78">
        <v>83768</v>
      </c>
      <c r="E19" s="78">
        <v>1100</v>
      </c>
      <c r="F19" s="78">
        <f t="shared" ref="F19" si="0">(D19-E19)*0.125</f>
        <v>10333.5</v>
      </c>
      <c r="G19" s="78">
        <v>3696.32</v>
      </c>
      <c r="H19" s="78">
        <f t="shared" ref="H19" si="1">(D19-E19+F19+G19)*0.005</f>
        <v>483.48910000000006</v>
      </c>
      <c r="I19" s="78">
        <f t="shared" ref="I19" si="2">D19-E19+F19+H19+G19</f>
        <v>97181.309100000013</v>
      </c>
      <c r="M19" s="283"/>
      <c r="N19" s="283"/>
      <c r="O19" s="283"/>
      <c r="P19" s="283"/>
    </row>
    <row r="20" spans="1:16" s="229" customFormat="1" ht="15.75">
      <c r="A20" s="90" t="s">
        <v>30</v>
      </c>
      <c r="B20" s="91" t="s">
        <v>31</v>
      </c>
      <c r="C20" s="92" t="s">
        <v>23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103" t="s">
        <v>59</v>
      </c>
      <c r="B21" s="91" t="s">
        <v>60</v>
      </c>
      <c r="C21" s="92" t="s">
        <v>19</v>
      </c>
      <c r="D21" s="78"/>
      <c r="E21" s="78"/>
      <c r="F21" s="78"/>
      <c r="G21" s="78"/>
      <c r="H21" s="78"/>
      <c r="I21" s="78"/>
      <c r="M21" s="282"/>
      <c r="N21" s="283"/>
      <c r="O21" s="283"/>
      <c r="P21" s="283"/>
    </row>
    <row r="22" spans="1:16" s="229" customFormat="1" ht="15.75">
      <c r="A22" s="103" t="s">
        <v>40</v>
      </c>
      <c r="B22" s="91" t="s">
        <v>41</v>
      </c>
      <c r="C22" s="92" t="s">
        <v>23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42</v>
      </c>
      <c r="C23" s="92" t="s">
        <v>43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40</v>
      </c>
      <c r="B25" s="91" t="s">
        <v>44</v>
      </c>
      <c r="C25" s="92" t="s">
        <v>45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46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47</v>
      </c>
      <c r="C27" s="92" t="s">
        <v>233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49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50</v>
      </c>
      <c r="C29" s="92" t="s">
        <v>51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52</v>
      </c>
      <c r="C30" s="92" t="s">
        <v>53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54</v>
      </c>
      <c r="C31" s="92" t="s">
        <v>43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84" customFormat="1" ht="15.75">
      <c r="A32" s="103" t="s">
        <v>40</v>
      </c>
      <c r="B32" s="91" t="s">
        <v>55</v>
      </c>
      <c r="C32" s="92" t="s">
        <v>56</v>
      </c>
      <c r="D32" s="78"/>
      <c r="E32" s="78"/>
      <c r="F32" s="78"/>
      <c r="G32" s="78"/>
      <c r="H32" s="78"/>
      <c r="I32" s="78"/>
      <c r="M32" s="285"/>
      <c r="N32" s="286"/>
      <c r="O32" s="286"/>
      <c r="P32" s="286"/>
    </row>
    <row r="33" spans="1:16" s="229" customFormat="1" ht="15.75">
      <c r="A33" s="103" t="s">
        <v>40</v>
      </c>
      <c r="B33" s="91" t="s">
        <v>57</v>
      </c>
      <c r="C33" s="92" t="s">
        <v>58</v>
      </c>
      <c r="D33" s="78"/>
      <c r="E33" s="78"/>
      <c r="F33" s="78"/>
      <c r="G33" s="78"/>
      <c r="H33" s="78"/>
      <c r="I33" s="78"/>
      <c r="M33" s="282"/>
      <c r="N33" s="283"/>
      <c r="O33" s="283"/>
      <c r="P33" s="283"/>
    </row>
    <row r="34" spans="1:16" s="229" customFormat="1" ht="15.75">
      <c r="A34" s="90" t="s">
        <v>63</v>
      </c>
      <c r="B34" s="91" t="s">
        <v>64</v>
      </c>
      <c r="C34" s="92"/>
      <c r="D34" s="78"/>
      <c r="E34" s="78"/>
      <c r="F34" s="78"/>
      <c r="G34" s="78"/>
      <c r="H34" s="78"/>
      <c r="I34" s="78"/>
      <c r="M34" s="283"/>
      <c r="N34" s="283"/>
      <c r="O34" s="283"/>
      <c r="P34" s="283"/>
    </row>
    <row r="35" spans="1:16" s="229" customFormat="1" ht="16.5" thickBot="1">
      <c r="A35" s="90" t="s">
        <v>63</v>
      </c>
      <c r="B35" s="91" t="s">
        <v>65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16" s="229" customFormat="1" ht="15.75">
      <c r="A36" s="477" t="s">
        <v>66</v>
      </c>
      <c r="B36" s="478"/>
      <c r="C36" s="478"/>
      <c r="D36" s="478"/>
      <c r="E36" s="478"/>
      <c r="F36" s="478"/>
      <c r="G36" s="478"/>
      <c r="H36" s="478"/>
      <c r="I36" s="479"/>
      <c r="M36" s="283"/>
      <c r="N36" s="283"/>
      <c r="O36" s="283"/>
      <c r="P36" s="283"/>
    </row>
    <row r="37" spans="1:16" s="287" customFormat="1" ht="15.75">
      <c r="A37" s="480" t="s">
        <v>7</v>
      </c>
      <c r="B37" s="480"/>
      <c r="C37" s="165" t="s">
        <v>8</v>
      </c>
      <c r="D37" s="165" t="s">
        <v>9</v>
      </c>
      <c r="E37" s="165" t="s">
        <v>10</v>
      </c>
      <c r="F37" s="165" t="s">
        <v>11</v>
      </c>
      <c r="G37" s="165" t="s">
        <v>12</v>
      </c>
      <c r="H37" s="165" t="s">
        <v>13</v>
      </c>
      <c r="I37" s="165" t="s">
        <v>14</v>
      </c>
      <c r="M37" s="163"/>
      <c r="N37" s="163"/>
      <c r="O37" s="163"/>
      <c r="P37" s="163"/>
    </row>
    <row r="38" spans="1:16" s="175" customFormat="1" ht="15.75">
      <c r="A38" s="90" t="s">
        <v>26</v>
      </c>
      <c r="B38" s="91" t="s">
        <v>67</v>
      </c>
      <c r="C38" s="115" t="s">
        <v>68</v>
      </c>
      <c r="D38" s="78"/>
      <c r="E38" s="78"/>
      <c r="F38" s="78"/>
      <c r="G38" s="78"/>
      <c r="H38" s="78"/>
      <c r="I38" s="78"/>
      <c r="M38" s="288"/>
      <c r="N38" s="288"/>
      <c r="O38" s="288"/>
      <c r="P38" s="288"/>
    </row>
    <row r="39" spans="1:16" s="175" customFormat="1" ht="15.75">
      <c r="A39" s="90" t="s">
        <v>69</v>
      </c>
      <c r="B39" s="91" t="s">
        <v>70</v>
      </c>
      <c r="C39" s="115" t="s">
        <v>71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16" s="175" customFormat="1" ht="15.75">
      <c r="A40" s="90" t="s">
        <v>72</v>
      </c>
      <c r="B40" s="118" t="s">
        <v>73</v>
      </c>
      <c r="C40" s="115" t="s">
        <v>74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16" s="229" customFormat="1" ht="15.75">
      <c r="A41" s="90" t="s">
        <v>75</v>
      </c>
      <c r="B41" s="91" t="s">
        <v>76</v>
      </c>
      <c r="C41" s="115" t="s">
        <v>77</v>
      </c>
      <c r="D41" s="78"/>
      <c r="E41" s="78"/>
      <c r="F41" s="78"/>
      <c r="G41" s="78"/>
      <c r="H41" s="78"/>
      <c r="I41" s="78"/>
      <c r="M41" s="283"/>
      <c r="N41" s="283"/>
      <c r="O41" s="283"/>
      <c r="P41" s="283"/>
    </row>
    <row r="42" spans="1:16" s="284" customFormat="1" ht="15.75">
      <c r="A42" s="90" t="s">
        <v>75</v>
      </c>
      <c r="B42" s="91" t="s">
        <v>78</v>
      </c>
      <c r="C42" s="115" t="s">
        <v>43</v>
      </c>
      <c r="D42" s="78"/>
      <c r="E42" s="78"/>
      <c r="F42" s="78"/>
      <c r="G42" s="78"/>
      <c r="H42" s="78"/>
      <c r="I42" s="78"/>
      <c r="M42" s="286"/>
      <c r="N42" s="286"/>
      <c r="O42" s="286"/>
      <c r="P42" s="286"/>
    </row>
    <row r="43" spans="1:16" s="229" customFormat="1" ht="15.75">
      <c r="A43" s="90" t="s">
        <v>79</v>
      </c>
      <c r="B43" s="91" t="s">
        <v>80</v>
      </c>
      <c r="C43" s="115" t="s">
        <v>43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16" s="229" customFormat="1" ht="15.75">
      <c r="A44" s="90" t="s">
        <v>75</v>
      </c>
      <c r="B44" s="91" t="s">
        <v>81</v>
      </c>
      <c r="C44" s="115" t="s">
        <v>43</v>
      </c>
      <c r="D44" s="78"/>
      <c r="E44" s="78"/>
      <c r="F44" s="78"/>
      <c r="G44" s="78"/>
      <c r="H44" s="78"/>
      <c r="I44" s="78"/>
      <c r="M44" s="283"/>
      <c r="N44" s="283"/>
      <c r="O44" s="283"/>
      <c r="P44" s="283"/>
    </row>
    <row r="45" spans="1:16" s="229" customFormat="1" ht="15.75">
      <c r="A45" s="90" t="s">
        <v>82</v>
      </c>
      <c r="B45" s="91" t="s">
        <v>83</v>
      </c>
      <c r="C45" s="115" t="s">
        <v>84</v>
      </c>
      <c r="D45" s="78">
        <v>89978</v>
      </c>
      <c r="E45" s="78">
        <v>1100</v>
      </c>
      <c r="F45" s="78">
        <f>(D45-E45)*0.125</f>
        <v>11109.75</v>
      </c>
      <c r="G45" s="78">
        <v>3696.32</v>
      </c>
      <c r="H45" s="78">
        <f t="shared" ref="H45" si="3">(D45-E45+F45+G45)*0.005</f>
        <v>518.4203500000001</v>
      </c>
      <c r="I45" s="78">
        <f t="shared" ref="I45" si="4">D45-E45+F45+H45+G45</f>
        <v>104202.49035000001</v>
      </c>
      <c r="M45" s="283"/>
      <c r="N45" s="283"/>
      <c r="O45" s="283"/>
      <c r="P45" s="283"/>
    </row>
    <row r="46" spans="1:16" s="229" customFormat="1" ht="15.75">
      <c r="A46" s="90" t="s">
        <v>91</v>
      </c>
      <c r="B46" s="91" t="s">
        <v>92</v>
      </c>
      <c r="C46" s="115" t="s">
        <v>93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16" s="284" customFormat="1" ht="15.75">
      <c r="A47" s="90" t="s">
        <v>94</v>
      </c>
      <c r="B47" s="91" t="s">
        <v>95</v>
      </c>
      <c r="C47" s="119" t="s">
        <v>96</v>
      </c>
      <c r="D47" s="78"/>
      <c r="E47" s="78"/>
      <c r="F47" s="78"/>
      <c r="G47" s="78"/>
      <c r="H47" s="78"/>
      <c r="I47" s="78"/>
      <c r="M47" s="286"/>
      <c r="N47" s="286"/>
      <c r="O47" s="286"/>
      <c r="P47" s="286"/>
    </row>
    <row r="48" spans="1:16" s="284" customFormat="1" ht="15.75">
      <c r="A48" s="90" t="s">
        <v>94</v>
      </c>
      <c r="B48" s="91" t="s">
        <v>97</v>
      </c>
      <c r="C48" s="119" t="s">
        <v>98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29" customFormat="1" ht="15.75">
      <c r="A49" s="90" t="s">
        <v>99</v>
      </c>
      <c r="B49" s="91" t="s">
        <v>100</v>
      </c>
      <c r="C49" s="119" t="s">
        <v>101</v>
      </c>
      <c r="D49" s="78"/>
      <c r="E49" s="78"/>
      <c r="F49" s="78"/>
      <c r="G49" s="78"/>
      <c r="H49" s="78"/>
      <c r="I49" s="78"/>
      <c r="M49" s="283"/>
      <c r="N49" s="283"/>
      <c r="O49" s="283"/>
      <c r="P49" s="283"/>
    </row>
    <row r="50" spans="1:16" s="229" customFormat="1" ht="15.75">
      <c r="A50" s="90" t="s">
        <v>99</v>
      </c>
      <c r="B50" s="91" t="s">
        <v>102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105</v>
      </c>
      <c r="B51" s="91" t="s">
        <v>106</v>
      </c>
      <c r="C51" s="119" t="s">
        <v>107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108</v>
      </c>
      <c r="B52" s="91" t="s">
        <v>109</v>
      </c>
      <c r="C52" s="119" t="s">
        <v>110</v>
      </c>
      <c r="D52" s="167"/>
      <c r="E52" s="167"/>
      <c r="F52" s="78"/>
      <c r="G52" s="78"/>
      <c r="H52" s="167"/>
      <c r="I52" s="167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111</v>
      </c>
      <c r="C53" s="92" t="s">
        <v>98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87" customFormat="1">
      <c r="A54" s="90" t="s">
        <v>99</v>
      </c>
      <c r="B54" s="91" t="s">
        <v>103</v>
      </c>
      <c r="C54" s="119" t="s">
        <v>104</v>
      </c>
      <c r="D54" s="78"/>
      <c r="E54" s="78"/>
      <c r="F54" s="78"/>
      <c r="G54" s="78"/>
      <c r="H54" s="78"/>
      <c r="I54" s="78"/>
      <c r="M54" s="163"/>
      <c r="N54" s="163"/>
      <c r="O54" s="163"/>
      <c r="P54" s="163"/>
    </row>
    <row r="55" spans="1:16" s="229" customFormat="1" ht="15.75">
      <c r="A55" s="90" t="s">
        <v>85</v>
      </c>
      <c r="B55" s="91" t="s">
        <v>86</v>
      </c>
      <c r="C55" s="115" t="s">
        <v>87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4" customFormat="1" ht="15.75">
      <c r="A56" s="90" t="s">
        <v>88</v>
      </c>
      <c r="B56" s="91" t="s">
        <v>89</v>
      </c>
      <c r="C56" s="115" t="s">
        <v>90</v>
      </c>
      <c r="D56" s="82"/>
      <c r="E56" s="78"/>
      <c r="F56" s="78"/>
      <c r="G56" s="78"/>
      <c r="H56" s="78"/>
      <c r="I56" s="78"/>
    </row>
    <row r="57" spans="1:16" s="229" customFormat="1" ht="15.75">
      <c r="A57" s="90" t="s">
        <v>63</v>
      </c>
      <c r="B57" s="91" t="s">
        <v>112</v>
      </c>
      <c r="C57" s="120"/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29" customFormat="1" ht="15.75">
      <c r="A58" s="90" t="s">
        <v>63</v>
      </c>
      <c r="B58" s="91" t="s">
        <v>113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115</v>
      </c>
      <c r="C59" s="120"/>
      <c r="D59" s="78"/>
      <c r="E59" s="78"/>
      <c r="F59" s="78"/>
      <c r="G59" s="78"/>
      <c r="H59" s="78"/>
      <c r="I59" s="78"/>
      <c r="M59" s="282"/>
      <c r="N59" s="282"/>
      <c r="O59" s="282"/>
      <c r="P59" s="282"/>
    </row>
    <row r="60" spans="1:16" s="229" customFormat="1" ht="15.75">
      <c r="A60" s="90" t="s">
        <v>63</v>
      </c>
      <c r="B60" s="91" t="s">
        <v>114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116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6.5" thickBot="1">
      <c r="A62" s="121" t="s">
        <v>63</v>
      </c>
      <c r="B62" s="122" t="s">
        <v>117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63"/>
      <c r="B63" s="168"/>
      <c r="C63" s="169"/>
      <c r="D63" s="170"/>
      <c r="E63" s="170"/>
      <c r="F63" s="170"/>
      <c r="G63" s="170"/>
      <c r="H63" s="170"/>
      <c r="I63" s="170"/>
      <c r="M63" s="283"/>
      <c r="N63" s="283"/>
      <c r="O63" s="283"/>
      <c r="P63" s="283"/>
    </row>
    <row r="64" spans="1:16" s="229" customFormat="1" ht="16.5" thickBot="1">
      <c r="A64" s="458" t="s">
        <v>118</v>
      </c>
      <c r="B64" s="459"/>
      <c r="C64" s="459"/>
      <c r="D64" s="459"/>
      <c r="E64" s="459"/>
      <c r="F64" s="459"/>
      <c r="G64" s="459"/>
      <c r="H64" s="459"/>
      <c r="I64" s="460"/>
      <c r="M64" s="283"/>
      <c r="N64" s="283"/>
      <c r="O64" s="283"/>
      <c r="P64" s="283"/>
    </row>
    <row r="65" spans="1:16" s="229" customFormat="1" ht="15.75">
      <c r="A65" s="467" t="s">
        <v>7</v>
      </c>
      <c r="B65" s="467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68" t="s">
        <v>139</v>
      </c>
      <c r="B77" s="469"/>
      <c r="C77" s="469"/>
      <c r="D77" s="469"/>
      <c r="E77" s="470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68" t="s">
        <v>140</v>
      </c>
      <c r="B78" s="470"/>
      <c r="C78" s="175"/>
      <c r="D78" s="471" t="s">
        <v>141</v>
      </c>
      <c r="E78" s="472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516" t="s">
        <v>268</v>
      </c>
      <c r="H80" s="517"/>
      <c r="I80" s="517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157" customFormat="1" ht="12">
      <c r="A88" s="289" t="s">
        <v>159</v>
      </c>
      <c r="B88" s="290"/>
      <c r="C88" s="291"/>
      <c r="D88" s="291"/>
      <c r="E88" s="291"/>
      <c r="F88" s="291"/>
      <c r="G88" s="291"/>
      <c r="H88" s="291"/>
      <c r="I88" s="291"/>
    </row>
    <row r="89" spans="1:16" s="157" customFormat="1" ht="12">
      <c r="A89" s="289" t="s">
        <v>160</v>
      </c>
      <c r="B89" s="290"/>
      <c r="C89" s="291"/>
      <c r="D89" s="291"/>
      <c r="E89" s="291"/>
      <c r="F89" s="291"/>
      <c r="G89" s="291"/>
      <c r="H89" s="291"/>
      <c r="I89" s="291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A64:I64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6:I36"/>
    <mergeCell ref="A37:B37"/>
    <mergeCell ref="G80:I80"/>
    <mergeCell ref="A65:B65"/>
    <mergeCell ref="A77:E77"/>
    <mergeCell ref="A78:B78"/>
    <mergeCell ref="D78:E78"/>
  </mergeCells>
  <pageMargins left="0.25" right="0.25" top="0.17" bottom="0.2" header="0.18" footer="0.3"/>
  <pageSetup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B104"/>
  <sheetViews>
    <sheetView workbookViewId="0">
      <selection activeCell="D14" sqref="D14"/>
    </sheetView>
  </sheetViews>
  <sheetFormatPr defaultColWidth="14.85546875" defaultRowHeight="15"/>
  <cols>
    <col min="1" max="1" width="31.42578125" customWidth="1"/>
    <col min="2" max="2" width="33.28515625" style="1" customWidth="1"/>
    <col min="3" max="3" width="22.42578125" style="2" customWidth="1"/>
    <col min="4" max="4" width="22.28515625" style="2" customWidth="1"/>
    <col min="5" max="5" width="36.140625" style="2" customWidth="1"/>
    <col min="6" max="6" width="33.42578125" style="2" customWidth="1"/>
    <col min="7" max="7" width="23" style="2" customWidth="1"/>
    <col min="8" max="8" width="23.140625" style="2" customWidth="1"/>
  </cols>
  <sheetData>
    <row r="1" spans="1:14" ht="42" customHeight="1">
      <c r="A1" s="463"/>
      <c r="B1" s="464" t="s">
        <v>0</v>
      </c>
      <c r="C1" s="464"/>
      <c r="D1" s="464"/>
      <c r="E1" s="464"/>
      <c r="F1" s="464"/>
      <c r="G1" s="464"/>
      <c r="H1" s="463"/>
    </row>
    <row r="2" spans="1:14" ht="18">
      <c r="A2" s="463"/>
      <c r="B2" s="499" t="s">
        <v>245</v>
      </c>
      <c r="C2" s="499"/>
      <c r="D2" s="499"/>
      <c r="E2" s="499"/>
      <c r="F2" s="499"/>
      <c r="G2" s="499"/>
      <c r="H2" s="463"/>
    </row>
    <row r="3" spans="1:14" ht="15.75">
      <c r="A3" s="463"/>
      <c r="B3" s="515" t="s">
        <v>242</v>
      </c>
      <c r="C3" s="515"/>
      <c r="D3" s="515"/>
      <c r="E3" s="515"/>
      <c r="F3" s="515"/>
      <c r="G3" s="515"/>
      <c r="H3" s="463"/>
    </row>
    <row r="4" spans="1:14" ht="18">
      <c r="A4" s="463"/>
      <c r="B4" s="499" t="s">
        <v>246</v>
      </c>
      <c r="C4" s="499"/>
      <c r="D4" s="499"/>
      <c r="E4" s="499"/>
      <c r="F4" s="499"/>
      <c r="G4" s="499"/>
      <c r="H4" s="463"/>
    </row>
    <row r="5" spans="1:14" ht="15.75" thickBot="1"/>
    <row r="6" spans="1:14" ht="23.25" customHeight="1" thickBot="1">
      <c r="A6" s="527" t="s">
        <v>258</v>
      </c>
      <c r="B6" s="528"/>
      <c r="C6" s="528"/>
      <c r="D6" s="528"/>
      <c r="E6" s="528"/>
      <c r="F6" s="529"/>
      <c r="G6" s="79" t="s">
        <v>247</v>
      </c>
      <c r="H6" s="33"/>
    </row>
    <row r="7" spans="1:14" ht="23.25" customHeight="1" thickBot="1">
      <c r="A7" s="527" t="s">
        <v>198</v>
      </c>
      <c r="B7" s="528"/>
      <c r="C7" s="528"/>
      <c r="D7" s="528"/>
      <c r="E7" s="528"/>
      <c r="F7" s="529"/>
      <c r="G7" s="4" t="s">
        <v>271</v>
      </c>
      <c r="H7" s="34"/>
    </row>
    <row r="8" spans="1:14" ht="23.25" customHeight="1">
      <c r="A8" s="518" t="s">
        <v>199</v>
      </c>
      <c r="B8" s="519"/>
      <c r="C8" s="519"/>
      <c r="D8" s="519"/>
      <c r="E8" s="519"/>
      <c r="F8" s="519"/>
      <c r="G8" s="519"/>
      <c r="H8" s="35"/>
    </row>
    <row r="9" spans="1:14" s="7" customFormat="1" ht="15.75">
      <c r="A9" s="525" t="s">
        <v>7</v>
      </c>
      <c r="B9" s="526"/>
      <c r="C9" s="55" t="s">
        <v>8</v>
      </c>
      <c r="D9" s="55" t="s">
        <v>200</v>
      </c>
      <c r="E9" s="55" t="s">
        <v>11</v>
      </c>
      <c r="F9" s="368" t="s">
        <v>201</v>
      </c>
      <c r="G9" s="358"/>
    </row>
    <row r="10" spans="1:14" s="229" customFormat="1" ht="15.75">
      <c r="A10" s="90" t="s">
        <v>15</v>
      </c>
      <c r="B10" s="91" t="s">
        <v>16</v>
      </c>
      <c r="C10" s="92" t="s">
        <v>17</v>
      </c>
      <c r="D10" s="82">
        <v>81008</v>
      </c>
      <c r="E10" s="82">
        <f t="shared" ref="E10:E16" si="0">D10*12.5%</f>
        <v>10126</v>
      </c>
      <c r="F10" s="317">
        <f>D10+E10</f>
        <v>91134</v>
      </c>
      <c r="G10" s="359" t="s">
        <v>205</v>
      </c>
    </row>
    <row r="11" spans="1:14" s="229" customFormat="1" ht="15.75">
      <c r="A11" s="90" t="s">
        <v>15</v>
      </c>
      <c r="B11" s="91" t="s">
        <v>24</v>
      </c>
      <c r="C11" s="92" t="s">
        <v>25</v>
      </c>
      <c r="D11" s="440">
        <v>81008</v>
      </c>
      <c r="E11" s="82">
        <f t="shared" si="0"/>
        <v>10126</v>
      </c>
      <c r="F11" s="317">
        <f t="shared" ref="F11:F36" si="1">D11+E11</f>
        <v>91134</v>
      </c>
      <c r="G11" s="359" t="s">
        <v>205</v>
      </c>
    </row>
    <row r="12" spans="1:14" s="229" customFormat="1" ht="15.75">
      <c r="A12" s="90" t="s">
        <v>15</v>
      </c>
      <c r="B12" s="91" t="s">
        <v>20</v>
      </c>
      <c r="C12" s="92" t="s">
        <v>21</v>
      </c>
      <c r="D12" s="414">
        <v>81408</v>
      </c>
      <c r="E12" s="82">
        <f t="shared" si="0"/>
        <v>10176</v>
      </c>
      <c r="F12" s="317">
        <f t="shared" si="1"/>
        <v>91584</v>
      </c>
      <c r="G12" s="359" t="s">
        <v>205</v>
      </c>
      <c r="K12" s="282"/>
      <c r="L12" s="283"/>
      <c r="M12" s="283"/>
      <c r="N12" s="283"/>
    </row>
    <row r="13" spans="1:14" s="229" customFormat="1" ht="15.75">
      <c r="A13" s="90" t="s">
        <v>15</v>
      </c>
      <c r="B13" s="91" t="s">
        <v>22</v>
      </c>
      <c r="C13" s="92" t="s">
        <v>23</v>
      </c>
      <c r="D13" s="82">
        <v>81558</v>
      </c>
      <c r="E13" s="82">
        <f t="shared" si="0"/>
        <v>10194.75</v>
      </c>
      <c r="F13" s="317">
        <f t="shared" si="1"/>
        <v>91752.75</v>
      </c>
      <c r="G13" s="359" t="s">
        <v>253</v>
      </c>
      <c r="K13" s="282"/>
      <c r="L13" s="283"/>
      <c r="M13" s="283"/>
      <c r="N13" s="283"/>
    </row>
    <row r="14" spans="1:14" s="229" customFormat="1" ht="15.75">
      <c r="A14" s="90" t="s">
        <v>15</v>
      </c>
      <c r="B14" s="91" t="s">
        <v>18</v>
      </c>
      <c r="C14" s="92" t="s">
        <v>19</v>
      </c>
      <c r="D14" s="82">
        <v>82008</v>
      </c>
      <c r="E14" s="82">
        <f t="shared" si="0"/>
        <v>10251</v>
      </c>
      <c r="F14" s="317">
        <f t="shared" si="1"/>
        <v>92259</v>
      </c>
      <c r="G14" s="359" t="s">
        <v>253</v>
      </c>
      <c r="K14" s="282"/>
      <c r="L14" s="283"/>
      <c r="M14" s="283"/>
      <c r="N14" s="283"/>
    </row>
    <row r="15" spans="1:14" s="229" customFormat="1" ht="15.75">
      <c r="A15" s="90" t="s">
        <v>15</v>
      </c>
      <c r="B15" s="91" t="s">
        <v>263</v>
      </c>
      <c r="C15" s="92" t="s">
        <v>264</v>
      </c>
      <c r="D15" s="413">
        <v>85678</v>
      </c>
      <c r="E15" s="413">
        <f t="shared" si="0"/>
        <v>10709.75</v>
      </c>
      <c r="F15" s="317">
        <f t="shared" si="1"/>
        <v>96387.75</v>
      </c>
      <c r="G15" s="412" t="s">
        <v>253</v>
      </c>
      <c r="K15" s="282"/>
      <c r="L15" s="283"/>
      <c r="M15" s="283"/>
      <c r="N15" s="283"/>
    </row>
    <row r="16" spans="1:14" s="284" customFormat="1" ht="15.75">
      <c r="A16" s="90" t="s">
        <v>26</v>
      </c>
      <c r="B16" s="91" t="s">
        <v>27</v>
      </c>
      <c r="C16" s="92" t="s">
        <v>23</v>
      </c>
      <c r="D16" s="82">
        <v>83908</v>
      </c>
      <c r="E16" s="82">
        <f t="shared" si="0"/>
        <v>10488.5</v>
      </c>
      <c r="F16" s="317">
        <f t="shared" si="1"/>
        <v>94396.5</v>
      </c>
      <c r="G16" s="359" t="s">
        <v>253</v>
      </c>
      <c r="K16" s="285"/>
      <c r="L16" s="286"/>
      <c r="M16" s="286"/>
      <c r="N16" s="286"/>
    </row>
    <row r="17" spans="1:14" s="229" customFormat="1" ht="15.75">
      <c r="A17" s="90" t="s">
        <v>32</v>
      </c>
      <c r="B17" s="91" t="s">
        <v>33</v>
      </c>
      <c r="C17" s="92" t="s">
        <v>34</v>
      </c>
      <c r="D17" s="82">
        <v>86458</v>
      </c>
      <c r="E17" s="82">
        <f t="shared" ref="E17" si="2">D17*12.5%</f>
        <v>10807.25</v>
      </c>
      <c r="F17" s="317">
        <f t="shared" ref="F17" si="3">D17+E17</f>
        <v>97265.25</v>
      </c>
      <c r="G17" s="359" t="s">
        <v>253</v>
      </c>
      <c r="K17" s="283"/>
      <c r="L17" s="283"/>
      <c r="M17" s="283"/>
      <c r="N17" s="283"/>
    </row>
    <row r="18" spans="1:14" s="229" customFormat="1" ht="15.75">
      <c r="A18" s="90" t="s">
        <v>35</v>
      </c>
      <c r="B18" s="91" t="s">
        <v>36</v>
      </c>
      <c r="C18" s="92" t="s">
        <v>37</v>
      </c>
      <c r="D18" s="440">
        <v>86458</v>
      </c>
      <c r="E18" s="82">
        <f>D18*12.5%</f>
        <v>10807.25</v>
      </c>
      <c r="F18" s="317">
        <f t="shared" si="1"/>
        <v>97265.25</v>
      </c>
      <c r="G18" s="359" t="s">
        <v>253</v>
      </c>
      <c r="K18" s="283"/>
      <c r="L18" s="283"/>
      <c r="M18" s="283"/>
      <c r="N18" s="283"/>
    </row>
    <row r="19" spans="1:14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317"/>
      <c r="G19" s="359"/>
      <c r="K19" s="283"/>
      <c r="L19" s="283"/>
      <c r="M19" s="283"/>
      <c r="N19" s="283"/>
    </row>
    <row r="20" spans="1:14" s="229" customFormat="1" ht="15.75">
      <c r="A20" s="90" t="s">
        <v>28</v>
      </c>
      <c r="B20" s="91" t="s">
        <v>29</v>
      </c>
      <c r="C20" s="92" t="s">
        <v>19</v>
      </c>
      <c r="D20" s="82">
        <v>85008</v>
      </c>
      <c r="E20" s="82">
        <f t="shared" ref="E20" si="4">D20*12.5%</f>
        <v>10626</v>
      </c>
      <c r="F20" s="317">
        <f t="shared" ref="F20" si="5">D20+E20</f>
        <v>95634</v>
      </c>
      <c r="G20" s="359" t="s">
        <v>253</v>
      </c>
      <c r="K20" s="283"/>
      <c r="L20" s="283"/>
      <c r="M20" s="283"/>
      <c r="N20" s="283"/>
    </row>
    <row r="21" spans="1:14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317"/>
      <c r="G21" s="359"/>
      <c r="K21" s="283"/>
      <c r="L21" s="283"/>
      <c r="M21" s="283"/>
      <c r="N21" s="283"/>
    </row>
    <row r="22" spans="1:14" s="229" customFormat="1" ht="15.75">
      <c r="A22" s="103" t="s">
        <v>59</v>
      </c>
      <c r="B22" s="91" t="s">
        <v>60</v>
      </c>
      <c r="C22" s="92" t="s">
        <v>19</v>
      </c>
      <c r="D22" s="82">
        <v>91158</v>
      </c>
      <c r="E22" s="82">
        <f t="shared" ref="E22:E34" si="6">D22*12.5%</f>
        <v>11394.75</v>
      </c>
      <c r="F22" s="317">
        <f t="shared" si="1"/>
        <v>102552.75</v>
      </c>
      <c r="G22" s="359" t="s">
        <v>253</v>
      </c>
      <c r="K22" s="282"/>
      <c r="L22" s="283"/>
      <c r="M22" s="283"/>
      <c r="N22" s="283"/>
    </row>
    <row r="23" spans="1:14" s="229" customFormat="1" ht="15.75">
      <c r="A23" s="103" t="s">
        <v>40</v>
      </c>
      <c r="B23" s="91" t="s">
        <v>41</v>
      </c>
      <c r="C23" s="92" t="s">
        <v>23</v>
      </c>
      <c r="D23" s="82">
        <v>87308</v>
      </c>
      <c r="E23" s="82">
        <f t="shared" si="6"/>
        <v>10913.5</v>
      </c>
      <c r="F23" s="317">
        <f t="shared" si="1"/>
        <v>98221.5</v>
      </c>
      <c r="G23" s="359" t="s">
        <v>253</v>
      </c>
      <c r="K23" s="282"/>
      <c r="L23" s="283"/>
      <c r="M23" s="283"/>
      <c r="N23" s="283"/>
    </row>
    <row r="24" spans="1:14" s="229" customFormat="1" ht="15.75">
      <c r="A24" s="103" t="s">
        <v>40</v>
      </c>
      <c r="B24" s="91" t="s">
        <v>42</v>
      </c>
      <c r="C24" s="92" t="s">
        <v>43</v>
      </c>
      <c r="D24" s="82">
        <v>91858</v>
      </c>
      <c r="E24" s="82">
        <f t="shared" si="6"/>
        <v>11482.25</v>
      </c>
      <c r="F24" s="317">
        <f t="shared" si="1"/>
        <v>103340.25</v>
      </c>
      <c r="G24" s="359" t="s">
        <v>253</v>
      </c>
      <c r="K24" s="282"/>
      <c r="L24" s="283"/>
      <c r="M24" s="283"/>
      <c r="N24" s="283"/>
    </row>
    <row r="25" spans="1:14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317"/>
      <c r="G25" s="359"/>
      <c r="K25" s="282"/>
      <c r="L25" s="283"/>
      <c r="M25" s="283"/>
      <c r="N25" s="283"/>
    </row>
    <row r="26" spans="1:14" s="229" customFormat="1" ht="15.75">
      <c r="A26" s="103" t="s">
        <v>40</v>
      </c>
      <c r="B26" s="91" t="s">
        <v>44</v>
      </c>
      <c r="C26" s="92" t="s">
        <v>45</v>
      </c>
      <c r="D26" s="82">
        <v>87478</v>
      </c>
      <c r="E26" s="82">
        <f t="shared" si="6"/>
        <v>10934.75</v>
      </c>
      <c r="F26" s="317">
        <f t="shared" si="1"/>
        <v>98412.75</v>
      </c>
      <c r="G26" s="359" t="s">
        <v>253</v>
      </c>
      <c r="K26" s="282"/>
      <c r="L26" s="283"/>
      <c r="M26" s="283"/>
      <c r="N26" s="283"/>
    </row>
    <row r="27" spans="1:14" s="229" customFormat="1" ht="15.75">
      <c r="A27" s="103" t="s">
        <v>40</v>
      </c>
      <c r="B27" s="91" t="s">
        <v>46</v>
      </c>
      <c r="C27" s="92" t="s">
        <v>45</v>
      </c>
      <c r="D27" s="82">
        <v>87858</v>
      </c>
      <c r="E27" s="82">
        <f t="shared" si="6"/>
        <v>10982.25</v>
      </c>
      <c r="F27" s="317">
        <f t="shared" si="1"/>
        <v>98840.25</v>
      </c>
      <c r="G27" s="359" t="s">
        <v>253</v>
      </c>
      <c r="K27" s="282"/>
      <c r="L27" s="283"/>
      <c r="M27" s="283"/>
      <c r="N27" s="283"/>
    </row>
    <row r="28" spans="1:14" s="229" customFormat="1" ht="15.75">
      <c r="A28" s="103" t="s">
        <v>40</v>
      </c>
      <c r="B28" s="91" t="s">
        <v>47</v>
      </c>
      <c r="C28" s="92" t="s">
        <v>233</v>
      </c>
      <c r="D28" s="82">
        <v>89108</v>
      </c>
      <c r="E28" s="82">
        <f t="shared" si="6"/>
        <v>11138.5</v>
      </c>
      <c r="F28" s="317">
        <f t="shared" si="1"/>
        <v>100246.5</v>
      </c>
      <c r="G28" s="359" t="s">
        <v>253</v>
      </c>
      <c r="K28" s="282"/>
      <c r="L28" s="283"/>
      <c r="M28" s="283"/>
      <c r="N28" s="283"/>
    </row>
    <row r="29" spans="1:14" s="229" customFormat="1" ht="15.75">
      <c r="A29" s="103" t="s">
        <v>40</v>
      </c>
      <c r="B29" s="91" t="s">
        <v>49</v>
      </c>
      <c r="C29" s="92" t="s">
        <v>233</v>
      </c>
      <c r="D29" s="82">
        <v>87788</v>
      </c>
      <c r="E29" s="82">
        <f t="shared" si="6"/>
        <v>10973.5</v>
      </c>
      <c r="F29" s="317">
        <f t="shared" si="1"/>
        <v>98761.5</v>
      </c>
      <c r="G29" s="359" t="s">
        <v>253</v>
      </c>
      <c r="K29" s="282"/>
      <c r="L29" s="283"/>
      <c r="M29" s="283"/>
      <c r="N29" s="283"/>
    </row>
    <row r="30" spans="1:14" s="229" customFormat="1" ht="15.75">
      <c r="A30" s="103" t="s">
        <v>40</v>
      </c>
      <c r="B30" s="91" t="s">
        <v>50</v>
      </c>
      <c r="C30" s="92" t="s">
        <v>51</v>
      </c>
      <c r="D30" s="82">
        <v>89358</v>
      </c>
      <c r="E30" s="82">
        <f t="shared" si="6"/>
        <v>11169.75</v>
      </c>
      <c r="F30" s="317">
        <f t="shared" si="1"/>
        <v>100527.75</v>
      </c>
      <c r="G30" s="359" t="s">
        <v>253</v>
      </c>
      <c r="K30" s="282"/>
      <c r="L30" s="283"/>
      <c r="M30" s="283"/>
      <c r="N30" s="283"/>
    </row>
    <row r="31" spans="1:14" s="229" customFormat="1" ht="15.75">
      <c r="A31" s="103" t="s">
        <v>40</v>
      </c>
      <c r="B31" s="91" t="s">
        <v>52</v>
      </c>
      <c r="C31" s="92" t="s">
        <v>53</v>
      </c>
      <c r="D31" s="82">
        <v>88358</v>
      </c>
      <c r="E31" s="82">
        <f t="shared" si="6"/>
        <v>11044.75</v>
      </c>
      <c r="F31" s="317">
        <f t="shared" si="1"/>
        <v>99402.75</v>
      </c>
      <c r="G31" s="359" t="s">
        <v>253</v>
      </c>
      <c r="K31" s="282"/>
      <c r="L31" s="283"/>
      <c r="M31" s="283"/>
      <c r="N31" s="283"/>
    </row>
    <row r="32" spans="1:14" s="229" customFormat="1" ht="15.75">
      <c r="A32" s="103" t="s">
        <v>40</v>
      </c>
      <c r="B32" s="91" t="s">
        <v>54</v>
      </c>
      <c r="C32" s="92" t="s">
        <v>43</v>
      </c>
      <c r="D32" s="82">
        <v>87788</v>
      </c>
      <c r="E32" s="82">
        <f t="shared" si="6"/>
        <v>10973.5</v>
      </c>
      <c r="F32" s="317">
        <f t="shared" si="1"/>
        <v>98761.5</v>
      </c>
      <c r="G32" s="359" t="s">
        <v>253</v>
      </c>
      <c r="K32" s="282"/>
      <c r="L32" s="283"/>
      <c r="M32" s="283"/>
      <c r="N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82">
        <v>88808</v>
      </c>
      <c r="E33" s="82">
        <f t="shared" si="6"/>
        <v>11101</v>
      </c>
      <c r="F33" s="317">
        <f t="shared" si="1"/>
        <v>99909</v>
      </c>
      <c r="G33" s="359" t="s">
        <v>253</v>
      </c>
      <c r="K33" s="285"/>
      <c r="L33" s="286"/>
      <c r="M33" s="286"/>
      <c r="N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440">
        <v>88808</v>
      </c>
      <c r="E34" s="82">
        <f t="shared" si="6"/>
        <v>11101</v>
      </c>
      <c r="F34" s="317">
        <f t="shared" ref="F34" si="7">D34+E34</f>
        <v>99909</v>
      </c>
      <c r="G34" s="359" t="s">
        <v>253</v>
      </c>
      <c r="K34" s="282"/>
      <c r="L34" s="283"/>
      <c r="M34" s="283"/>
      <c r="N34" s="283"/>
    </row>
    <row r="35" spans="1:236" s="229" customFormat="1" ht="15.75">
      <c r="A35" s="90" t="s">
        <v>63</v>
      </c>
      <c r="B35" s="91" t="s">
        <v>64</v>
      </c>
      <c r="C35" s="92"/>
      <c r="D35" s="82">
        <v>76808</v>
      </c>
      <c r="E35" s="82">
        <f>D35*12.5%</f>
        <v>9601</v>
      </c>
      <c r="F35" s="317">
        <f t="shared" si="1"/>
        <v>86409</v>
      </c>
      <c r="G35" s="359" t="s">
        <v>253</v>
      </c>
      <c r="K35" s="283"/>
      <c r="L35" s="283"/>
      <c r="M35" s="283"/>
      <c r="N35" s="283"/>
    </row>
    <row r="36" spans="1:236" s="229" customFormat="1" ht="15.75">
      <c r="A36" s="90" t="s">
        <v>63</v>
      </c>
      <c r="B36" s="91" t="s">
        <v>65</v>
      </c>
      <c r="C36" s="92"/>
      <c r="D36" s="440">
        <v>76808</v>
      </c>
      <c r="E36" s="82">
        <f>D36*12.5%</f>
        <v>9601</v>
      </c>
      <c r="F36" s="317">
        <f t="shared" si="1"/>
        <v>86409</v>
      </c>
      <c r="G36" s="359" t="s">
        <v>253</v>
      </c>
      <c r="K36" s="283"/>
      <c r="L36" s="283"/>
      <c r="M36" s="283"/>
      <c r="N36" s="283"/>
    </row>
    <row r="37" spans="1:236" s="283" customFormat="1" ht="16.5" thickBot="1">
      <c r="A37" s="371"/>
      <c r="B37" s="314"/>
      <c r="C37" s="315"/>
      <c r="D37" s="372"/>
      <c r="E37" s="167"/>
      <c r="F37" s="373"/>
      <c r="G37" s="167"/>
      <c r="H37" s="129"/>
      <c r="IB37" s="229"/>
    </row>
    <row r="38" spans="1:236" s="229" customFormat="1" ht="21" thickBot="1">
      <c r="A38" s="520" t="s">
        <v>66</v>
      </c>
      <c r="B38" s="521"/>
      <c r="C38" s="521"/>
      <c r="D38" s="521"/>
      <c r="E38" s="521"/>
      <c r="F38" s="521"/>
      <c r="G38" s="522"/>
      <c r="H38" s="301"/>
      <c r="L38" s="283"/>
      <c r="M38" s="283"/>
      <c r="N38" s="283"/>
      <c r="O38" s="283"/>
    </row>
    <row r="39" spans="1:236" s="287" customFormat="1" ht="15.75">
      <c r="A39" s="467" t="s">
        <v>7</v>
      </c>
      <c r="B39" s="467"/>
      <c r="C39" s="354" t="s">
        <v>8</v>
      </c>
      <c r="D39" s="354" t="s">
        <v>200</v>
      </c>
      <c r="E39" s="354" t="s">
        <v>11</v>
      </c>
      <c r="F39" s="374" t="s">
        <v>201</v>
      </c>
      <c r="G39" s="354"/>
      <c r="H39" s="288"/>
      <c r="L39" s="163"/>
      <c r="M39" s="163"/>
      <c r="N39" s="163"/>
      <c r="O39" s="163"/>
    </row>
    <row r="40" spans="1:236" s="175" customFormat="1" ht="15.75">
      <c r="A40" s="302" t="s">
        <v>26</v>
      </c>
      <c r="B40" s="303" t="s">
        <v>67</v>
      </c>
      <c r="C40" s="304" t="s">
        <v>68</v>
      </c>
      <c r="D40" s="81">
        <v>88213</v>
      </c>
      <c r="E40" s="81">
        <f t="shared" ref="E40:E45" si="8">D40*12.5%</f>
        <v>11026.625</v>
      </c>
      <c r="F40" s="369">
        <f t="shared" ref="F40:F64" si="9">D40+E40</f>
        <v>99239.625</v>
      </c>
      <c r="G40" s="359" t="s">
        <v>253</v>
      </c>
      <c r="H40" s="129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81">
        <v>88913</v>
      </c>
      <c r="E41" s="82">
        <f t="shared" si="8"/>
        <v>11114.125</v>
      </c>
      <c r="F41" s="317">
        <f t="shared" si="9"/>
        <v>100027.125</v>
      </c>
      <c r="G41" s="359" t="s">
        <v>253</v>
      </c>
      <c r="H41" s="129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82"/>
      <c r="E42" s="82"/>
      <c r="F42" s="317"/>
      <c r="G42" s="359"/>
      <c r="H42" s="129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82">
        <v>88813</v>
      </c>
      <c r="E43" s="82">
        <f t="shared" si="8"/>
        <v>11101.625</v>
      </c>
      <c r="F43" s="317">
        <f t="shared" si="9"/>
        <v>99914.625</v>
      </c>
      <c r="G43" s="359" t="s">
        <v>253</v>
      </c>
      <c r="H43" s="129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82">
        <v>88413</v>
      </c>
      <c r="E44" s="82">
        <f t="shared" si="8"/>
        <v>11051.625</v>
      </c>
      <c r="F44" s="317">
        <f t="shared" si="9"/>
        <v>99464.625</v>
      </c>
      <c r="G44" s="359" t="s">
        <v>253</v>
      </c>
      <c r="H44" s="129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82">
        <v>89913</v>
      </c>
      <c r="E45" s="82">
        <f t="shared" si="8"/>
        <v>11239.125</v>
      </c>
      <c r="F45" s="317">
        <f t="shared" si="9"/>
        <v>101152.125</v>
      </c>
      <c r="G45" s="359" t="s">
        <v>253</v>
      </c>
      <c r="H45" s="129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317"/>
      <c r="G46" s="359"/>
      <c r="H46" s="129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82">
        <v>91193</v>
      </c>
      <c r="E47" s="82">
        <f>D47*12.5%</f>
        <v>11399.125</v>
      </c>
      <c r="F47" s="317">
        <f t="shared" si="9"/>
        <v>102592.125</v>
      </c>
      <c r="G47" s="359" t="s">
        <v>253</v>
      </c>
      <c r="H47" s="129"/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82"/>
      <c r="E48" s="82"/>
      <c r="F48" s="317"/>
      <c r="G48" s="359"/>
      <c r="H48" s="129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82">
        <v>88653</v>
      </c>
      <c r="E49" s="82">
        <f t="shared" ref="E49:E53" si="10">D49*12.5%</f>
        <v>11081.625</v>
      </c>
      <c r="F49" s="317">
        <f t="shared" si="9"/>
        <v>99734.625</v>
      </c>
      <c r="G49" s="359" t="s">
        <v>253</v>
      </c>
      <c r="H49" s="129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426">
        <v>88653</v>
      </c>
      <c r="E50" s="82">
        <f t="shared" si="10"/>
        <v>11081.625</v>
      </c>
      <c r="F50" s="317">
        <f t="shared" si="9"/>
        <v>99734.625</v>
      </c>
      <c r="G50" s="403" t="s">
        <v>253</v>
      </c>
      <c r="H50" s="129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83">
        <v>94583</v>
      </c>
      <c r="E51" s="82">
        <f t="shared" si="10"/>
        <v>11822.875</v>
      </c>
      <c r="F51" s="317">
        <f t="shared" si="9"/>
        <v>106405.875</v>
      </c>
      <c r="G51" s="359" t="s">
        <v>253</v>
      </c>
      <c r="H51" s="129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83">
        <v>95703</v>
      </c>
      <c r="E52" s="82">
        <f t="shared" si="10"/>
        <v>11962.875</v>
      </c>
      <c r="F52" s="317">
        <f t="shared" si="9"/>
        <v>107665.875</v>
      </c>
      <c r="G52" s="359" t="s">
        <v>253</v>
      </c>
      <c r="H52" s="129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82">
        <v>98063</v>
      </c>
      <c r="E53" s="82">
        <f t="shared" si="10"/>
        <v>12257.875</v>
      </c>
      <c r="F53" s="317">
        <f t="shared" si="9"/>
        <v>110320.875</v>
      </c>
      <c r="G53" s="359" t="s">
        <v>253</v>
      </c>
      <c r="H53" s="129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82"/>
      <c r="E54" s="82"/>
      <c r="F54" s="317"/>
      <c r="G54" s="359"/>
      <c r="H54" s="129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>
        <v>99013</v>
      </c>
      <c r="E55" s="82">
        <f t="shared" ref="E55" si="11">D55*12.5%</f>
        <v>12376.625</v>
      </c>
      <c r="F55" s="317">
        <f t="shared" ref="F55" si="12">D55+E55</f>
        <v>111389.625</v>
      </c>
      <c r="G55" s="359" t="s">
        <v>253</v>
      </c>
      <c r="H55" s="129"/>
      <c r="L55" s="283"/>
      <c r="M55" s="283"/>
      <c r="N55" s="283"/>
      <c r="O55" s="283"/>
    </row>
    <row r="56" spans="1:15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317"/>
      <c r="G56" s="359"/>
      <c r="H56" s="129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>
        <v>93053</v>
      </c>
      <c r="E57" s="82">
        <f t="shared" ref="E57:E64" si="13">D57*12.5%</f>
        <v>11631.625</v>
      </c>
      <c r="F57" s="317">
        <f t="shared" si="9"/>
        <v>104684.625</v>
      </c>
      <c r="G57" s="359" t="s">
        <v>253</v>
      </c>
      <c r="H57" s="129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>
        <v>99039</v>
      </c>
      <c r="E58" s="82">
        <f t="shared" si="13"/>
        <v>12379.875</v>
      </c>
      <c r="F58" s="317">
        <f t="shared" si="9"/>
        <v>111418.875</v>
      </c>
      <c r="G58" s="359" t="s">
        <v>253</v>
      </c>
      <c r="H58" s="129"/>
    </row>
    <row r="59" spans="1:15" s="229" customFormat="1" ht="15.75">
      <c r="A59" s="90" t="s">
        <v>63</v>
      </c>
      <c r="B59" s="91" t="s">
        <v>112</v>
      </c>
      <c r="C59" s="120"/>
      <c r="D59" s="82">
        <v>83413</v>
      </c>
      <c r="E59" s="82">
        <f t="shared" si="13"/>
        <v>10426.625</v>
      </c>
      <c r="F59" s="317">
        <f t="shared" si="9"/>
        <v>93839.625</v>
      </c>
      <c r="G59" s="359" t="s">
        <v>253</v>
      </c>
      <c r="H59" s="129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351">
        <v>85413</v>
      </c>
      <c r="E60" s="82">
        <f t="shared" si="13"/>
        <v>10676.625</v>
      </c>
      <c r="F60" s="317">
        <f t="shared" si="9"/>
        <v>96089.625</v>
      </c>
      <c r="G60" s="359" t="s">
        <v>253</v>
      </c>
      <c r="H60" s="129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82">
        <v>87463</v>
      </c>
      <c r="E61" s="82">
        <f t="shared" si="13"/>
        <v>10932.875</v>
      </c>
      <c r="F61" s="317">
        <f t="shared" si="9"/>
        <v>98395.875</v>
      </c>
      <c r="G61" s="359" t="s">
        <v>253</v>
      </c>
      <c r="H61" s="129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82">
        <v>85013</v>
      </c>
      <c r="E62" s="82">
        <f t="shared" si="13"/>
        <v>10626.625</v>
      </c>
      <c r="F62" s="317">
        <f t="shared" si="9"/>
        <v>95639.625</v>
      </c>
      <c r="G62" s="359" t="s">
        <v>253</v>
      </c>
      <c r="H62" s="129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82">
        <v>85253</v>
      </c>
      <c r="E63" s="82">
        <f t="shared" si="13"/>
        <v>10656.625</v>
      </c>
      <c r="F63" s="317">
        <f t="shared" si="9"/>
        <v>95909.625</v>
      </c>
      <c r="G63" s="359" t="s">
        <v>253</v>
      </c>
      <c r="H63" s="129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82">
        <v>85413</v>
      </c>
      <c r="E64" s="82">
        <f t="shared" si="13"/>
        <v>10676.625</v>
      </c>
      <c r="F64" s="317">
        <f t="shared" si="9"/>
        <v>96089.625</v>
      </c>
      <c r="G64" s="359" t="s">
        <v>253</v>
      </c>
      <c r="H64" s="129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78"/>
      <c r="H65" s="170"/>
      <c r="L65" s="283"/>
      <c r="M65" s="283"/>
      <c r="N65" s="283"/>
      <c r="O65" s="283"/>
    </row>
    <row r="66" spans="1:15" s="229" customFormat="1" ht="16.5" thickBot="1">
      <c r="A66" s="306" t="s">
        <v>118</v>
      </c>
      <c r="B66" s="307"/>
      <c r="C66" s="307"/>
      <c r="D66" s="307"/>
      <c r="E66" s="307"/>
      <c r="F66" s="307"/>
      <c r="G66" s="300"/>
      <c r="H66" s="301"/>
      <c r="L66" s="283"/>
      <c r="M66" s="283"/>
      <c r="N66" s="283"/>
      <c r="O66" s="283"/>
    </row>
    <row r="67" spans="1:15" s="229" customFormat="1" ht="16.5" thickBot="1">
      <c r="A67" s="467" t="s">
        <v>7</v>
      </c>
      <c r="B67" s="467"/>
      <c r="C67" s="111" t="s">
        <v>8</v>
      </c>
      <c r="D67" s="308" t="s">
        <v>200</v>
      </c>
      <c r="E67" s="309" t="s">
        <v>11</v>
      </c>
      <c r="F67" s="361" t="s">
        <v>201</v>
      </c>
      <c r="G67" s="356"/>
      <c r="H67" s="288"/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310">
        <v>91463</v>
      </c>
      <c r="E68" s="82">
        <f t="shared" ref="E68" si="14">D68*12.5%</f>
        <v>11432.875</v>
      </c>
      <c r="F68" s="317">
        <f t="shared" ref="F68" si="15">D68+E68</f>
        <v>102895.875</v>
      </c>
      <c r="G68" s="359" t="s">
        <v>253</v>
      </c>
      <c r="H68" s="129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>
        <v>91513</v>
      </c>
      <c r="E69" s="82">
        <f t="shared" ref="E69:E78" si="16">D69*12.5%</f>
        <v>11439.125</v>
      </c>
      <c r="F69" s="317">
        <f t="shared" ref="F69:F78" si="17">D69+E69</f>
        <v>102952.125</v>
      </c>
      <c r="G69" s="359" t="s">
        <v>253</v>
      </c>
      <c r="H69" s="129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>
        <v>92013</v>
      </c>
      <c r="E70" s="82">
        <f t="shared" si="16"/>
        <v>11501.625</v>
      </c>
      <c r="F70" s="317">
        <f t="shared" si="17"/>
        <v>103514.625</v>
      </c>
      <c r="G70" s="359" t="s">
        <v>253</v>
      </c>
      <c r="H70" s="129"/>
      <c r="I70" s="284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>
        <v>93113</v>
      </c>
      <c r="E71" s="82">
        <f t="shared" si="16"/>
        <v>11639.125</v>
      </c>
      <c r="F71" s="317">
        <f t="shared" si="17"/>
        <v>104752.125</v>
      </c>
      <c r="G71" s="359" t="s">
        <v>253</v>
      </c>
      <c r="H71" s="129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>
        <v>93713</v>
      </c>
      <c r="E72" s="82">
        <f t="shared" si="16"/>
        <v>11714.125</v>
      </c>
      <c r="F72" s="317">
        <f t="shared" si="17"/>
        <v>105427.125</v>
      </c>
      <c r="G72" s="359" t="s">
        <v>253</v>
      </c>
      <c r="H72" s="129"/>
      <c r="L72" s="288"/>
      <c r="M72" s="288"/>
      <c r="N72" s="288"/>
      <c r="O72" s="288"/>
    </row>
    <row r="73" spans="1:15" s="169" customFormat="1" ht="15.75">
      <c r="A73" s="132" t="s">
        <v>132</v>
      </c>
      <c r="B73" s="133" t="s">
        <v>135</v>
      </c>
      <c r="C73" s="92" t="s">
        <v>134</v>
      </c>
      <c r="D73" s="82">
        <v>95503</v>
      </c>
      <c r="E73" s="82">
        <f t="shared" si="16"/>
        <v>11937.875</v>
      </c>
      <c r="F73" s="317">
        <f t="shared" si="17"/>
        <v>107440.875</v>
      </c>
      <c r="G73" s="359" t="s">
        <v>253</v>
      </c>
      <c r="H73" s="129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>
        <v>94813</v>
      </c>
      <c r="E74" s="82">
        <f t="shared" si="16"/>
        <v>11851.625</v>
      </c>
      <c r="F74" s="317">
        <f t="shared" si="17"/>
        <v>106664.625</v>
      </c>
      <c r="G74" s="359"/>
      <c r="H74" s="129"/>
      <c r="I74" s="175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>
        <v>95113</v>
      </c>
      <c r="E75" s="82">
        <f t="shared" si="16"/>
        <v>11889.125</v>
      </c>
      <c r="F75" s="317">
        <f t="shared" si="17"/>
        <v>107002.125</v>
      </c>
      <c r="G75" s="359" t="s">
        <v>253</v>
      </c>
      <c r="H75" s="129"/>
      <c r="I75" s="175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82">
        <v>90313</v>
      </c>
      <c r="E76" s="82">
        <f t="shared" si="16"/>
        <v>11289.125</v>
      </c>
      <c r="F76" s="317">
        <f t="shared" si="17"/>
        <v>101602.125</v>
      </c>
      <c r="G76" s="359" t="s">
        <v>253</v>
      </c>
      <c r="H76" s="129"/>
      <c r="I76" s="284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82">
        <v>87713</v>
      </c>
      <c r="E77" s="82">
        <f t="shared" si="16"/>
        <v>10964.125</v>
      </c>
      <c r="F77" s="317">
        <f t="shared" si="17"/>
        <v>98677.125</v>
      </c>
      <c r="G77" s="359" t="s">
        <v>253</v>
      </c>
      <c r="H77" s="129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311">
        <v>88813</v>
      </c>
      <c r="E78" s="311">
        <f t="shared" si="16"/>
        <v>11101.625</v>
      </c>
      <c r="F78" s="370">
        <f t="shared" si="17"/>
        <v>99914.625</v>
      </c>
      <c r="G78" s="359" t="s">
        <v>253</v>
      </c>
      <c r="H78" s="129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L79" s="283"/>
      <c r="M79" s="283"/>
      <c r="N79" s="283"/>
      <c r="O79" s="283"/>
    </row>
    <row r="80" spans="1:15" s="229" customFormat="1" ht="16.5" thickBot="1">
      <c r="A80" s="468" t="s">
        <v>139</v>
      </c>
      <c r="B80" s="469"/>
      <c r="C80" s="469"/>
      <c r="D80" s="469"/>
      <c r="E80" s="470"/>
      <c r="F80" s="523"/>
      <c r="G80" s="524"/>
      <c r="H80" s="170"/>
      <c r="L80" s="283"/>
      <c r="M80" s="283"/>
      <c r="N80" s="283"/>
      <c r="O80" s="283"/>
    </row>
    <row r="81" spans="1:15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15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</row>
    <row r="88" spans="1:15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</row>
    <row r="89" spans="1:15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</row>
    <row r="90" spans="1:15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</row>
    <row r="91" spans="1:15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</row>
    <row r="92" spans="1:15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</row>
    <row r="104" spans="1:8">
      <c r="A104" s="12"/>
      <c r="B104" s="12"/>
      <c r="C104" s="13"/>
      <c r="D104" s="13"/>
      <c r="E104" s="13"/>
      <c r="F104" s="9"/>
      <c r="G104" s="9"/>
      <c r="H104" s="9"/>
    </row>
  </sheetData>
  <mergeCells count="17">
    <mergeCell ref="A6:F6"/>
    <mergeCell ref="A7:F7"/>
    <mergeCell ref="A1:A4"/>
    <mergeCell ref="B1:G1"/>
    <mergeCell ref="H1:H4"/>
    <mergeCell ref="B2:G2"/>
    <mergeCell ref="B3:G3"/>
    <mergeCell ref="B4:G4"/>
    <mergeCell ref="A8:G8"/>
    <mergeCell ref="A67:B67"/>
    <mergeCell ref="A80:E80"/>
    <mergeCell ref="A38:G38"/>
    <mergeCell ref="A81:B81"/>
    <mergeCell ref="D81:E81"/>
    <mergeCell ref="F80:G80"/>
    <mergeCell ref="A9:B9"/>
    <mergeCell ref="A39:B39"/>
  </mergeCells>
  <pageMargins left="0.59" right="0.25" top="0.75" bottom="0.75" header="0.28000000000000003" footer="0.3"/>
  <pageSetup scale="45"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Y104"/>
  <sheetViews>
    <sheetView workbookViewId="0">
      <selection activeCell="D14" sqref="D14"/>
    </sheetView>
  </sheetViews>
  <sheetFormatPr defaultColWidth="14.85546875" defaultRowHeight="15"/>
  <cols>
    <col min="1" max="1" width="23.7109375" customWidth="1"/>
    <col min="2" max="2" width="22.28515625" style="1" customWidth="1"/>
    <col min="3" max="7" width="25.28515625" style="2" customWidth="1"/>
  </cols>
  <sheetData>
    <row r="1" spans="1:11" ht="35.25">
      <c r="A1" s="463"/>
      <c r="B1" s="481" t="s">
        <v>0</v>
      </c>
      <c r="C1" s="481"/>
      <c r="D1" s="481"/>
      <c r="E1" s="481"/>
      <c r="F1" s="481"/>
      <c r="G1" s="481"/>
    </row>
    <row r="2" spans="1:11">
      <c r="A2" s="463"/>
      <c r="B2" s="466" t="s">
        <v>1</v>
      </c>
      <c r="C2" s="466"/>
      <c r="D2" s="466"/>
      <c r="E2" s="466"/>
      <c r="F2" s="466"/>
      <c r="G2" s="481"/>
    </row>
    <row r="3" spans="1:11">
      <c r="A3" s="463"/>
      <c r="B3" s="466" t="s">
        <v>244</v>
      </c>
      <c r="C3" s="466"/>
      <c r="D3" s="466"/>
      <c r="E3" s="466"/>
      <c r="F3" s="466"/>
      <c r="G3" s="481"/>
    </row>
    <row r="4" spans="1:11">
      <c r="A4" s="463"/>
      <c r="B4" s="466" t="s">
        <v>3</v>
      </c>
      <c r="C4" s="466"/>
      <c r="D4" s="466"/>
      <c r="E4" s="466"/>
      <c r="F4" s="466"/>
      <c r="G4" s="481"/>
    </row>
    <row r="5" spans="1:11" ht="15.75" thickBot="1"/>
    <row r="6" spans="1:11" ht="16.5" thickBot="1">
      <c r="A6" s="535" t="s">
        <v>197</v>
      </c>
      <c r="B6" s="536"/>
      <c r="C6" s="536"/>
      <c r="D6" s="536"/>
      <c r="E6" s="536"/>
      <c r="F6" s="536"/>
      <c r="G6" s="376" t="s">
        <v>259</v>
      </c>
    </row>
    <row r="7" spans="1:11" ht="15.75" thickBot="1">
      <c r="A7" s="535" t="s">
        <v>248</v>
      </c>
      <c r="B7" s="536"/>
      <c r="C7" s="536"/>
      <c r="D7" s="536"/>
      <c r="E7" s="536"/>
      <c r="F7" s="536"/>
      <c r="G7" s="4" t="s">
        <v>271</v>
      </c>
    </row>
    <row r="8" spans="1:11" ht="15.75" thickBot="1">
      <c r="A8" s="518" t="s">
        <v>199</v>
      </c>
      <c r="B8" s="519"/>
      <c r="C8" s="519"/>
      <c r="D8" s="519"/>
      <c r="E8" s="519"/>
      <c r="F8" s="519"/>
      <c r="G8" s="532"/>
    </row>
    <row r="9" spans="1:11" s="401" customFormat="1" ht="16.5" thickBot="1">
      <c r="A9" s="533" t="s">
        <v>7</v>
      </c>
      <c r="B9" s="534"/>
      <c r="C9" s="400" t="s">
        <v>8</v>
      </c>
      <c r="D9" s="400" t="s">
        <v>200</v>
      </c>
      <c r="E9" s="400" t="s">
        <v>11</v>
      </c>
      <c r="F9" s="395" t="s">
        <v>201</v>
      </c>
      <c r="G9" s="400"/>
    </row>
    <row r="10" spans="1:11" s="229" customFormat="1" ht="15.75">
      <c r="A10" s="302" t="s">
        <v>15</v>
      </c>
      <c r="B10" s="303" t="s">
        <v>16</v>
      </c>
      <c r="C10" s="313" t="s">
        <v>17</v>
      </c>
      <c r="D10" s="81">
        <v>81018</v>
      </c>
      <c r="E10" s="81">
        <f t="shared" ref="E10:E16" si="0">D10*12.5%</f>
        <v>10127.25</v>
      </c>
      <c r="F10" s="305">
        <f>D10+E10</f>
        <v>91145.25</v>
      </c>
      <c r="G10" s="363" t="s">
        <v>253</v>
      </c>
    </row>
    <row r="11" spans="1:11" s="229" customFormat="1" ht="15.75">
      <c r="A11" s="90" t="s">
        <v>15</v>
      </c>
      <c r="B11" s="91" t="s">
        <v>24</v>
      </c>
      <c r="C11" s="92" t="s">
        <v>25</v>
      </c>
      <c r="D11" s="81">
        <v>81018</v>
      </c>
      <c r="E11" s="82">
        <f t="shared" si="0"/>
        <v>10127.25</v>
      </c>
      <c r="F11" s="87">
        <f t="shared" ref="F11:F36" si="1">D11+E11</f>
        <v>91145.25</v>
      </c>
      <c r="G11" s="359" t="s">
        <v>253</v>
      </c>
    </row>
    <row r="12" spans="1:11" s="229" customFormat="1" ht="15.75">
      <c r="A12" s="90" t="s">
        <v>15</v>
      </c>
      <c r="B12" s="91" t="s">
        <v>20</v>
      </c>
      <c r="C12" s="92" t="s">
        <v>21</v>
      </c>
      <c r="D12" s="82">
        <v>81368</v>
      </c>
      <c r="E12" s="82">
        <f t="shared" si="0"/>
        <v>10171</v>
      </c>
      <c r="F12" s="87">
        <f t="shared" si="1"/>
        <v>91539</v>
      </c>
      <c r="G12" s="359" t="s">
        <v>253</v>
      </c>
      <c r="H12" s="282"/>
      <c r="I12" s="283"/>
      <c r="J12" s="283"/>
      <c r="K12" s="283"/>
    </row>
    <row r="13" spans="1:11" s="229" customFormat="1" ht="15.75">
      <c r="A13" s="90" t="s">
        <v>15</v>
      </c>
      <c r="B13" s="91" t="s">
        <v>22</v>
      </c>
      <c r="C13" s="92" t="s">
        <v>23</v>
      </c>
      <c r="D13" s="82">
        <v>81518</v>
      </c>
      <c r="E13" s="82">
        <f t="shared" si="0"/>
        <v>10189.75</v>
      </c>
      <c r="F13" s="87">
        <f t="shared" si="1"/>
        <v>91707.75</v>
      </c>
      <c r="G13" s="359" t="s">
        <v>253</v>
      </c>
      <c r="H13" s="282"/>
      <c r="I13" s="283"/>
      <c r="J13" s="283"/>
      <c r="K13" s="283"/>
    </row>
    <row r="14" spans="1:11" s="229" customFormat="1" ht="15.75">
      <c r="A14" s="90" t="s">
        <v>15</v>
      </c>
      <c r="B14" s="91" t="s">
        <v>18</v>
      </c>
      <c r="C14" s="92" t="s">
        <v>19</v>
      </c>
      <c r="D14" s="82">
        <v>82018</v>
      </c>
      <c r="E14" s="82">
        <f t="shared" si="0"/>
        <v>10252.25</v>
      </c>
      <c r="F14" s="87">
        <f t="shared" si="1"/>
        <v>92270.25</v>
      </c>
      <c r="G14" s="359" t="s">
        <v>253</v>
      </c>
      <c r="H14" s="282"/>
      <c r="I14" s="283"/>
      <c r="J14" s="283"/>
      <c r="K14" s="283"/>
    </row>
    <row r="15" spans="1:11" s="229" customFormat="1" ht="15.75">
      <c r="A15" s="90" t="s">
        <v>15</v>
      </c>
      <c r="B15" s="91" t="s">
        <v>263</v>
      </c>
      <c r="C15" s="92" t="s">
        <v>264</v>
      </c>
      <c r="D15" s="413">
        <v>85688</v>
      </c>
      <c r="E15" s="413">
        <f t="shared" si="0"/>
        <v>10711</v>
      </c>
      <c r="F15" s="87">
        <f t="shared" si="1"/>
        <v>96399</v>
      </c>
      <c r="G15" s="412" t="s">
        <v>253</v>
      </c>
      <c r="H15" s="282"/>
      <c r="I15" s="283"/>
      <c r="J15" s="283"/>
      <c r="K15" s="283"/>
    </row>
    <row r="16" spans="1:11" s="284" customFormat="1" ht="15.75">
      <c r="A16" s="90" t="s">
        <v>26</v>
      </c>
      <c r="B16" s="91" t="s">
        <v>27</v>
      </c>
      <c r="C16" s="92" t="s">
        <v>23</v>
      </c>
      <c r="D16" s="82">
        <v>83918</v>
      </c>
      <c r="E16" s="82">
        <f t="shared" si="0"/>
        <v>10489.75</v>
      </c>
      <c r="F16" s="87">
        <f t="shared" si="1"/>
        <v>94407.75</v>
      </c>
      <c r="G16" s="359" t="s">
        <v>253</v>
      </c>
      <c r="H16" s="285"/>
      <c r="I16" s="286"/>
      <c r="J16" s="286"/>
      <c r="K16" s="286"/>
    </row>
    <row r="17" spans="1:11" s="229" customFormat="1" ht="15.75">
      <c r="A17" s="90" t="s">
        <v>32</v>
      </c>
      <c r="B17" s="91" t="s">
        <v>33</v>
      </c>
      <c r="C17" s="92" t="s">
        <v>34</v>
      </c>
      <c r="D17" s="82">
        <v>86418</v>
      </c>
      <c r="E17" s="82">
        <f>D17*12.5%</f>
        <v>10802.25</v>
      </c>
      <c r="F17" s="87">
        <f t="shared" ref="F17" si="2">D17+E17</f>
        <v>97220.25</v>
      </c>
      <c r="G17" s="359" t="s">
        <v>253</v>
      </c>
      <c r="H17" s="283"/>
      <c r="I17" s="283"/>
      <c r="J17" s="283"/>
      <c r="K17" s="283"/>
    </row>
    <row r="18" spans="1:11" s="229" customFormat="1" ht="15.75">
      <c r="A18" s="90" t="s">
        <v>35</v>
      </c>
      <c r="B18" s="91" t="s">
        <v>36</v>
      </c>
      <c r="C18" s="92" t="s">
        <v>37</v>
      </c>
      <c r="D18" s="440">
        <v>86418</v>
      </c>
      <c r="E18" s="82">
        <f>D18*12.5%</f>
        <v>10802.25</v>
      </c>
      <c r="F18" s="87">
        <f t="shared" si="1"/>
        <v>97220.25</v>
      </c>
      <c r="G18" s="359" t="s">
        <v>253</v>
      </c>
      <c r="H18" s="283"/>
      <c r="I18" s="283"/>
      <c r="J18" s="283"/>
      <c r="K18" s="283"/>
    </row>
    <row r="19" spans="1:11" s="229" customFormat="1" ht="15.75">
      <c r="A19" s="90" t="s">
        <v>35</v>
      </c>
      <c r="B19" s="91" t="s">
        <v>38</v>
      </c>
      <c r="C19" s="92" t="s">
        <v>39</v>
      </c>
      <c r="D19" s="392"/>
      <c r="E19" s="82"/>
      <c r="F19" s="87"/>
      <c r="G19" s="359"/>
      <c r="H19" s="283"/>
      <c r="I19" s="283"/>
      <c r="J19" s="283"/>
      <c r="K19" s="283"/>
    </row>
    <row r="20" spans="1:11" s="229" customFormat="1" ht="15.75">
      <c r="A20" s="90" t="s">
        <v>28</v>
      </c>
      <c r="B20" s="91" t="s">
        <v>29</v>
      </c>
      <c r="C20" s="92" t="s">
        <v>19</v>
      </c>
      <c r="D20" s="82">
        <v>85168</v>
      </c>
      <c r="E20" s="82">
        <f>D20*12.5%</f>
        <v>10646</v>
      </c>
      <c r="F20" s="87">
        <f t="shared" ref="F20" si="3">D20+E20</f>
        <v>95814</v>
      </c>
      <c r="G20" s="359" t="s">
        <v>253</v>
      </c>
      <c r="H20" s="283"/>
      <c r="I20" s="283"/>
      <c r="J20" s="283"/>
      <c r="K20" s="283"/>
    </row>
    <row r="21" spans="1:11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359"/>
      <c r="H21" s="283"/>
      <c r="I21" s="283"/>
      <c r="J21" s="283"/>
      <c r="K21" s="283"/>
    </row>
    <row r="22" spans="1:11" s="229" customFormat="1" ht="15.75">
      <c r="A22" s="103" t="s">
        <v>59</v>
      </c>
      <c r="B22" s="91" t="s">
        <v>60</v>
      </c>
      <c r="C22" s="92" t="s">
        <v>19</v>
      </c>
      <c r="D22" s="82">
        <v>91158</v>
      </c>
      <c r="E22" s="82">
        <f t="shared" ref="E22:E33" si="4">D22*12.5%</f>
        <v>11394.75</v>
      </c>
      <c r="F22" s="87">
        <f t="shared" si="1"/>
        <v>102552.75</v>
      </c>
      <c r="G22" s="359" t="s">
        <v>253</v>
      </c>
      <c r="H22" s="282"/>
      <c r="I22" s="283"/>
      <c r="J22" s="283"/>
      <c r="K22" s="283"/>
    </row>
    <row r="23" spans="1:11" s="229" customFormat="1" ht="15.75">
      <c r="A23" s="103" t="s">
        <v>40</v>
      </c>
      <c r="B23" s="91" t="s">
        <v>41</v>
      </c>
      <c r="C23" s="92" t="s">
        <v>23</v>
      </c>
      <c r="D23" s="82">
        <v>87318</v>
      </c>
      <c r="E23" s="82">
        <f t="shared" si="4"/>
        <v>10914.75</v>
      </c>
      <c r="F23" s="87">
        <f t="shared" si="1"/>
        <v>98232.75</v>
      </c>
      <c r="G23" s="359" t="s">
        <v>253</v>
      </c>
      <c r="H23" s="282"/>
      <c r="I23" s="283"/>
      <c r="J23" s="283"/>
      <c r="K23" s="283"/>
    </row>
    <row r="24" spans="1:11" s="229" customFormat="1" ht="15.75">
      <c r="A24" s="103" t="s">
        <v>40</v>
      </c>
      <c r="B24" s="91" t="s">
        <v>42</v>
      </c>
      <c r="C24" s="92" t="s">
        <v>43</v>
      </c>
      <c r="D24" s="82">
        <v>91868</v>
      </c>
      <c r="E24" s="82">
        <f t="shared" si="4"/>
        <v>11483.5</v>
      </c>
      <c r="F24" s="87">
        <f t="shared" si="1"/>
        <v>103351.5</v>
      </c>
      <c r="G24" s="359" t="s">
        <v>253</v>
      </c>
      <c r="H24" s="282"/>
      <c r="I24" s="283"/>
      <c r="J24" s="283"/>
      <c r="K24" s="283"/>
    </row>
    <row r="25" spans="1:11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359"/>
      <c r="H25" s="282"/>
      <c r="I25" s="283"/>
      <c r="J25" s="283"/>
      <c r="K25" s="283"/>
    </row>
    <row r="26" spans="1:11" s="229" customFormat="1" ht="15.75">
      <c r="A26" s="103" t="s">
        <v>40</v>
      </c>
      <c r="B26" s="91" t="s">
        <v>44</v>
      </c>
      <c r="C26" s="92" t="s">
        <v>45</v>
      </c>
      <c r="D26" s="82">
        <v>87438</v>
      </c>
      <c r="E26" s="82">
        <f t="shared" si="4"/>
        <v>10929.75</v>
      </c>
      <c r="F26" s="87">
        <f t="shared" si="1"/>
        <v>98367.75</v>
      </c>
      <c r="G26" s="359" t="s">
        <v>253</v>
      </c>
      <c r="H26" s="282"/>
      <c r="I26" s="283"/>
      <c r="J26" s="283"/>
      <c r="K26" s="283"/>
    </row>
    <row r="27" spans="1:11" s="229" customFormat="1" ht="15.75">
      <c r="A27" s="103" t="s">
        <v>40</v>
      </c>
      <c r="B27" s="91" t="s">
        <v>46</v>
      </c>
      <c r="C27" s="92" t="s">
        <v>45</v>
      </c>
      <c r="D27" s="82">
        <v>87818</v>
      </c>
      <c r="E27" s="82">
        <f t="shared" si="4"/>
        <v>10977.25</v>
      </c>
      <c r="F27" s="87">
        <f t="shared" si="1"/>
        <v>98795.25</v>
      </c>
      <c r="G27" s="359" t="s">
        <v>253</v>
      </c>
      <c r="H27" s="282"/>
      <c r="I27" s="283"/>
      <c r="J27" s="283"/>
      <c r="K27" s="283"/>
    </row>
    <row r="28" spans="1:11" s="229" customFormat="1" ht="15.75">
      <c r="A28" s="103" t="s">
        <v>40</v>
      </c>
      <c r="B28" s="91" t="s">
        <v>47</v>
      </c>
      <c r="C28" s="92" t="s">
        <v>233</v>
      </c>
      <c r="D28" s="82">
        <v>89118</v>
      </c>
      <c r="E28" s="82">
        <f t="shared" si="4"/>
        <v>11139.75</v>
      </c>
      <c r="F28" s="87">
        <f t="shared" si="1"/>
        <v>100257.75</v>
      </c>
      <c r="G28" s="359" t="s">
        <v>253</v>
      </c>
      <c r="H28" s="282"/>
      <c r="I28" s="283"/>
      <c r="J28" s="283"/>
      <c r="K28" s="283"/>
    </row>
    <row r="29" spans="1:11" s="229" customFormat="1" ht="15.75">
      <c r="A29" s="103" t="s">
        <v>40</v>
      </c>
      <c r="B29" s="91" t="s">
        <v>49</v>
      </c>
      <c r="C29" s="92" t="s">
        <v>233</v>
      </c>
      <c r="D29" s="82">
        <v>87798</v>
      </c>
      <c r="E29" s="82">
        <f t="shared" si="4"/>
        <v>10974.75</v>
      </c>
      <c r="F29" s="87">
        <f t="shared" si="1"/>
        <v>98772.75</v>
      </c>
      <c r="G29" s="359" t="s">
        <v>253</v>
      </c>
      <c r="H29" s="282"/>
      <c r="I29" s="283"/>
      <c r="J29" s="283"/>
      <c r="K29" s="283"/>
    </row>
    <row r="30" spans="1:11" s="229" customFormat="1" ht="15.75">
      <c r="A30" s="103" t="s">
        <v>40</v>
      </c>
      <c r="B30" s="91" t="s">
        <v>50</v>
      </c>
      <c r="C30" s="92" t="s">
        <v>51</v>
      </c>
      <c r="D30" s="82">
        <v>89318</v>
      </c>
      <c r="E30" s="82">
        <f t="shared" si="4"/>
        <v>11164.75</v>
      </c>
      <c r="F30" s="87">
        <f t="shared" si="1"/>
        <v>100482.75</v>
      </c>
      <c r="G30" s="359" t="s">
        <v>253</v>
      </c>
      <c r="H30" s="282"/>
      <c r="I30" s="283"/>
      <c r="J30" s="283"/>
      <c r="K30" s="283"/>
    </row>
    <row r="31" spans="1:11" s="229" customFormat="1" ht="15.75">
      <c r="A31" s="103" t="s">
        <v>40</v>
      </c>
      <c r="B31" s="91" t="s">
        <v>52</v>
      </c>
      <c r="C31" s="92" t="s">
        <v>53</v>
      </c>
      <c r="D31" s="82">
        <v>88318</v>
      </c>
      <c r="E31" s="82">
        <f t="shared" si="4"/>
        <v>11039.75</v>
      </c>
      <c r="F31" s="87">
        <f t="shared" si="1"/>
        <v>99357.75</v>
      </c>
      <c r="G31" s="359" t="s">
        <v>253</v>
      </c>
      <c r="H31" s="282"/>
      <c r="I31" s="283"/>
      <c r="J31" s="283"/>
      <c r="K31" s="283"/>
    </row>
    <row r="32" spans="1:11" s="229" customFormat="1" ht="15.75">
      <c r="A32" s="103" t="s">
        <v>40</v>
      </c>
      <c r="B32" s="91" t="s">
        <v>54</v>
      </c>
      <c r="C32" s="92" t="s">
        <v>43</v>
      </c>
      <c r="D32" s="82">
        <v>87548</v>
      </c>
      <c r="E32" s="82">
        <f t="shared" si="4"/>
        <v>10943.5</v>
      </c>
      <c r="F32" s="87">
        <f t="shared" si="1"/>
        <v>98491.5</v>
      </c>
      <c r="G32" s="359" t="s">
        <v>253</v>
      </c>
      <c r="H32" s="282"/>
      <c r="I32" s="283"/>
      <c r="J32" s="283"/>
      <c r="K32" s="283"/>
    </row>
    <row r="33" spans="1:233" s="284" customFormat="1" ht="15.75">
      <c r="A33" s="103" t="s">
        <v>40</v>
      </c>
      <c r="B33" s="91" t="s">
        <v>55</v>
      </c>
      <c r="C33" s="92" t="s">
        <v>56</v>
      </c>
      <c r="D33" s="82">
        <v>88818</v>
      </c>
      <c r="E33" s="82">
        <f t="shared" si="4"/>
        <v>11102.25</v>
      </c>
      <c r="F33" s="87">
        <f t="shared" si="1"/>
        <v>99920.25</v>
      </c>
      <c r="G33" s="359" t="s">
        <v>253</v>
      </c>
      <c r="H33" s="285"/>
      <c r="I33" s="286"/>
      <c r="J33" s="286"/>
      <c r="K33" s="286"/>
    </row>
    <row r="34" spans="1:233" s="229" customFormat="1" ht="15.75">
      <c r="A34" s="103" t="s">
        <v>40</v>
      </c>
      <c r="B34" s="91" t="s">
        <v>57</v>
      </c>
      <c r="C34" s="92" t="s">
        <v>58</v>
      </c>
      <c r="D34" s="440">
        <v>88818</v>
      </c>
      <c r="E34" s="82">
        <f>D34*12.5%</f>
        <v>11102.25</v>
      </c>
      <c r="F34" s="87">
        <f t="shared" ref="F34" si="5">D34+E34</f>
        <v>99920.25</v>
      </c>
      <c r="G34" s="359" t="s">
        <v>253</v>
      </c>
      <c r="H34" s="282"/>
      <c r="I34" s="283"/>
      <c r="J34" s="283"/>
      <c r="K34" s="283"/>
    </row>
    <row r="35" spans="1:233" s="229" customFormat="1" ht="15.75">
      <c r="A35" s="90" t="s">
        <v>63</v>
      </c>
      <c r="B35" s="91" t="s">
        <v>64</v>
      </c>
      <c r="C35" s="92"/>
      <c r="D35" s="82">
        <v>76818</v>
      </c>
      <c r="E35" s="82">
        <f>D35*12.5%</f>
        <v>9602.25</v>
      </c>
      <c r="F35" s="87">
        <f t="shared" si="1"/>
        <v>86420.25</v>
      </c>
      <c r="G35" s="359" t="s">
        <v>253</v>
      </c>
      <c r="H35" s="283"/>
      <c r="I35" s="283"/>
      <c r="J35" s="283"/>
      <c r="K35" s="283"/>
    </row>
    <row r="36" spans="1:233" s="229" customFormat="1" ht="15.75">
      <c r="A36" s="90" t="s">
        <v>63</v>
      </c>
      <c r="B36" s="91" t="s">
        <v>65</v>
      </c>
      <c r="C36" s="92"/>
      <c r="D36" s="440">
        <v>76818</v>
      </c>
      <c r="E36" s="82">
        <f>D36*12.5%</f>
        <v>9602.25</v>
      </c>
      <c r="F36" s="87">
        <f t="shared" si="1"/>
        <v>86420.25</v>
      </c>
      <c r="G36" s="359" t="s">
        <v>253</v>
      </c>
      <c r="H36" s="283"/>
      <c r="I36" s="283"/>
      <c r="J36" s="283"/>
      <c r="K36" s="283"/>
    </row>
    <row r="37" spans="1:233" s="283" customFormat="1" ht="16.5" thickBot="1">
      <c r="A37" s="371"/>
      <c r="B37" s="314"/>
      <c r="C37" s="315"/>
      <c r="D37" s="372"/>
      <c r="E37" s="167"/>
      <c r="F37" s="167"/>
      <c r="G37" s="167"/>
      <c r="HY37" s="229"/>
    </row>
    <row r="38" spans="1:233" s="229" customFormat="1" ht="21" thickBot="1">
      <c r="A38" s="520" t="s">
        <v>66</v>
      </c>
      <c r="B38" s="521"/>
      <c r="C38" s="521"/>
      <c r="D38" s="521"/>
      <c r="E38" s="521"/>
      <c r="F38" s="521"/>
      <c r="G38" s="522"/>
      <c r="I38" s="283"/>
      <c r="J38" s="283"/>
      <c r="K38" s="283"/>
      <c r="L38" s="283"/>
    </row>
    <row r="39" spans="1:233" s="287" customFormat="1" ht="16.5" thickBot="1">
      <c r="A39" s="530" t="s">
        <v>7</v>
      </c>
      <c r="B39" s="531"/>
      <c r="C39" s="394" t="s">
        <v>8</v>
      </c>
      <c r="D39" s="394" t="s">
        <v>200</v>
      </c>
      <c r="E39" s="394" t="s">
        <v>11</v>
      </c>
      <c r="F39" s="394" t="s">
        <v>201</v>
      </c>
      <c r="G39" s="308"/>
      <c r="I39" s="163"/>
      <c r="J39" s="163"/>
      <c r="K39" s="163"/>
      <c r="L39" s="163"/>
    </row>
    <row r="40" spans="1:233" s="175" customFormat="1" ht="15.75">
      <c r="A40" s="302" t="s">
        <v>26</v>
      </c>
      <c r="B40" s="303" t="s">
        <v>67</v>
      </c>
      <c r="C40" s="304" t="s">
        <v>68</v>
      </c>
      <c r="D40" s="81">
        <v>88173</v>
      </c>
      <c r="E40" s="81">
        <f t="shared" ref="E40:E45" si="6">D40*12.5%</f>
        <v>11021.625</v>
      </c>
      <c r="F40" s="305">
        <f t="shared" ref="F40:F64" si="7">D40+E40</f>
        <v>99194.625</v>
      </c>
      <c r="G40" s="397" t="s">
        <v>253</v>
      </c>
      <c r="I40" s="288"/>
      <c r="J40" s="288"/>
      <c r="K40" s="288"/>
      <c r="L40" s="288"/>
    </row>
    <row r="41" spans="1:233" s="175" customFormat="1" ht="15.75">
      <c r="A41" s="90" t="s">
        <v>69</v>
      </c>
      <c r="B41" s="91" t="s">
        <v>70</v>
      </c>
      <c r="C41" s="115" t="s">
        <v>71</v>
      </c>
      <c r="D41" s="81">
        <v>88673</v>
      </c>
      <c r="E41" s="392">
        <f t="shared" si="6"/>
        <v>11084.125</v>
      </c>
      <c r="F41" s="87">
        <f t="shared" si="7"/>
        <v>99757.125</v>
      </c>
      <c r="G41" s="398" t="s">
        <v>253</v>
      </c>
      <c r="I41" s="288"/>
      <c r="J41" s="288"/>
      <c r="K41" s="288"/>
      <c r="L41" s="288"/>
    </row>
    <row r="42" spans="1:233" s="175" customFormat="1" ht="15.75">
      <c r="A42" s="90" t="s">
        <v>72</v>
      </c>
      <c r="B42" s="118" t="s">
        <v>73</v>
      </c>
      <c r="C42" s="115" t="s">
        <v>74</v>
      </c>
      <c r="D42" s="392"/>
      <c r="E42" s="392"/>
      <c r="F42" s="87"/>
      <c r="G42" s="398"/>
      <c r="I42" s="288"/>
      <c r="J42" s="288"/>
      <c r="K42" s="288"/>
      <c r="L42" s="288"/>
    </row>
    <row r="43" spans="1:233" s="229" customFormat="1" ht="15.75">
      <c r="A43" s="90" t="s">
        <v>75</v>
      </c>
      <c r="B43" s="91" t="s">
        <v>76</v>
      </c>
      <c r="C43" s="115" t="s">
        <v>77</v>
      </c>
      <c r="D43" s="392">
        <v>88523</v>
      </c>
      <c r="E43" s="392">
        <f t="shared" si="6"/>
        <v>11065.375</v>
      </c>
      <c r="F43" s="87">
        <f t="shared" si="7"/>
        <v>99588.375</v>
      </c>
      <c r="G43" s="398" t="s">
        <v>253</v>
      </c>
      <c r="I43" s="283"/>
      <c r="J43" s="283"/>
      <c r="K43" s="283"/>
      <c r="L43" s="283"/>
    </row>
    <row r="44" spans="1:233" s="284" customFormat="1" ht="15.75">
      <c r="A44" s="90" t="s">
        <v>75</v>
      </c>
      <c r="B44" s="91" t="s">
        <v>78</v>
      </c>
      <c r="C44" s="115" t="s">
        <v>43</v>
      </c>
      <c r="D44" s="392">
        <v>88173</v>
      </c>
      <c r="E44" s="392">
        <f t="shared" si="6"/>
        <v>11021.625</v>
      </c>
      <c r="F44" s="87">
        <f t="shared" si="7"/>
        <v>99194.625</v>
      </c>
      <c r="G44" s="398" t="s">
        <v>253</v>
      </c>
      <c r="I44" s="286"/>
      <c r="J44" s="286"/>
      <c r="K44" s="286"/>
      <c r="L44" s="286"/>
    </row>
    <row r="45" spans="1:233" s="229" customFormat="1" ht="15.75">
      <c r="A45" s="90" t="s">
        <v>79</v>
      </c>
      <c r="B45" s="91" t="s">
        <v>80</v>
      </c>
      <c r="C45" s="115" t="s">
        <v>43</v>
      </c>
      <c r="D45" s="392">
        <v>89673</v>
      </c>
      <c r="E45" s="392">
        <f t="shared" si="6"/>
        <v>11209.125</v>
      </c>
      <c r="F45" s="87">
        <f t="shared" si="7"/>
        <v>100882.125</v>
      </c>
      <c r="G45" s="398" t="s">
        <v>253</v>
      </c>
      <c r="I45" s="283"/>
      <c r="J45" s="283"/>
      <c r="K45" s="283"/>
      <c r="L45" s="283"/>
    </row>
    <row r="46" spans="1:233" s="229" customFormat="1" ht="15.75">
      <c r="A46" s="90" t="s">
        <v>75</v>
      </c>
      <c r="B46" s="91" t="s">
        <v>81</v>
      </c>
      <c r="C46" s="115" t="s">
        <v>43</v>
      </c>
      <c r="D46" s="392"/>
      <c r="E46" s="392"/>
      <c r="F46" s="87"/>
      <c r="G46" s="398"/>
      <c r="I46" s="283"/>
      <c r="J46" s="283"/>
      <c r="K46" s="283"/>
      <c r="L46" s="283"/>
    </row>
    <row r="47" spans="1:233" s="229" customFormat="1" ht="15.75">
      <c r="A47" s="90" t="s">
        <v>82</v>
      </c>
      <c r="B47" s="91" t="s">
        <v>83</v>
      </c>
      <c r="C47" s="115" t="s">
        <v>84</v>
      </c>
      <c r="D47" s="392">
        <v>91153</v>
      </c>
      <c r="E47" s="392">
        <f>D47*12.5%</f>
        <v>11394.125</v>
      </c>
      <c r="F47" s="87">
        <f t="shared" si="7"/>
        <v>102547.125</v>
      </c>
      <c r="G47" s="398" t="s">
        <v>253</v>
      </c>
      <c r="I47" s="283"/>
      <c r="J47" s="283"/>
      <c r="K47" s="283"/>
      <c r="L47" s="283"/>
    </row>
    <row r="48" spans="1:233" s="229" customFormat="1" ht="15.75">
      <c r="A48" s="90" t="s">
        <v>91</v>
      </c>
      <c r="B48" s="91" t="s">
        <v>92</v>
      </c>
      <c r="C48" s="115" t="s">
        <v>93</v>
      </c>
      <c r="D48" s="392"/>
      <c r="E48" s="392"/>
      <c r="F48" s="87"/>
      <c r="G48" s="398"/>
      <c r="I48" s="283"/>
      <c r="J48" s="283"/>
      <c r="K48" s="283"/>
      <c r="L48" s="283"/>
    </row>
    <row r="49" spans="1:12" s="284" customFormat="1" ht="15.75">
      <c r="A49" s="90" t="s">
        <v>94</v>
      </c>
      <c r="B49" s="91" t="s">
        <v>95</v>
      </c>
      <c r="C49" s="119" t="s">
        <v>96</v>
      </c>
      <c r="D49" s="392">
        <v>88913</v>
      </c>
      <c r="E49" s="392">
        <f>D49*12.5%</f>
        <v>11114.125</v>
      </c>
      <c r="F49" s="87">
        <f t="shared" si="7"/>
        <v>100027.125</v>
      </c>
      <c r="G49" s="398" t="s">
        <v>253</v>
      </c>
      <c r="I49" s="286"/>
      <c r="J49" s="286"/>
      <c r="K49" s="286"/>
      <c r="L49" s="286"/>
    </row>
    <row r="50" spans="1:12" s="284" customFormat="1" ht="15.75">
      <c r="A50" s="90" t="s">
        <v>94</v>
      </c>
      <c r="B50" s="91" t="s">
        <v>97</v>
      </c>
      <c r="C50" s="119" t="s">
        <v>98</v>
      </c>
      <c r="D50" s="426">
        <v>88913</v>
      </c>
      <c r="E50" s="81">
        <f t="shared" ref="E50" si="8">D50*12.5%</f>
        <v>11114.125</v>
      </c>
      <c r="F50" s="305">
        <f t="shared" ref="F50" si="9">D50+E50</f>
        <v>100027.125</v>
      </c>
      <c r="G50" s="398" t="s">
        <v>253</v>
      </c>
      <c r="I50" s="286"/>
      <c r="J50" s="286"/>
      <c r="K50" s="286"/>
      <c r="L50" s="286"/>
    </row>
    <row r="51" spans="1:12" s="229" customFormat="1" ht="15.75">
      <c r="A51" s="90" t="s">
        <v>99</v>
      </c>
      <c r="B51" s="91" t="s">
        <v>100</v>
      </c>
      <c r="C51" s="119" t="s">
        <v>101</v>
      </c>
      <c r="D51" s="83">
        <v>94293</v>
      </c>
      <c r="E51" s="392">
        <f>D51*12.5%</f>
        <v>11786.625</v>
      </c>
      <c r="F51" s="87">
        <f t="shared" si="7"/>
        <v>106079.625</v>
      </c>
      <c r="G51" s="398" t="s">
        <v>253</v>
      </c>
      <c r="I51" s="283"/>
      <c r="J51" s="283"/>
      <c r="K51" s="283"/>
      <c r="L51" s="283"/>
    </row>
    <row r="52" spans="1:12" s="229" customFormat="1" ht="15.75">
      <c r="A52" s="90" t="s">
        <v>99</v>
      </c>
      <c r="B52" s="91" t="s">
        <v>102</v>
      </c>
      <c r="C52" s="119" t="s">
        <v>101</v>
      </c>
      <c r="D52" s="83">
        <v>95663</v>
      </c>
      <c r="E52" s="392">
        <f>D52*12.5%</f>
        <v>11957.875</v>
      </c>
      <c r="F52" s="87">
        <f t="shared" si="7"/>
        <v>107620.875</v>
      </c>
      <c r="G52" s="398" t="s">
        <v>253</v>
      </c>
      <c r="I52" s="283"/>
      <c r="J52" s="283"/>
      <c r="K52" s="283"/>
      <c r="L52" s="283"/>
    </row>
    <row r="53" spans="1:12" s="229" customFormat="1" ht="15.75">
      <c r="A53" s="90" t="s">
        <v>105</v>
      </c>
      <c r="B53" s="91" t="s">
        <v>106</v>
      </c>
      <c r="C53" s="119" t="s">
        <v>107</v>
      </c>
      <c r="D53" s="392">
        <v>98573</v>
      </c>
      <c r="E53" s="392">
        <f>D53*12.5%</f>
        <v>12321.625</v>
      </c>
      <c r="F53" s="87">
        <f t="shared" si="7"/>
        <v>110894.625</v>
      </c>
      <c r="G53" s="398" t="s">
        <v>253</v>
      </c>
      <c r="I53" s="283"/>
      <c r="J53" s="283"/>
      <c r="K53" s="283"/>
      <c r="L53" s="283"/>
    </row>
    <row r="54" spans="1:12" s="229" customFormat="1" ht="15.75">
      <c r="A54" s="90" t="s">
        <v>108</v>
      </c>
      <c r="B54" s="91" t="s">
        <v>109</v>
      </c>
      <c r="C54" s="119" t="s">
        <v>110</v>
      </c>
      <c r="D54" s="392"/>
      <c r="E54" s="392"/>
      <c r="F54" s="87"/>
      <c r="G54" s="398"/>
      <c r="I54" s="283"/>
      <c r="J54" s="283"/>
      <c r="K54" s="283"/>
      <c r="L54" s="283"/>
    </row>
    <row r="55" spans="1:12" s="229" customFormat="1" ht="15.75">
      <c r="A55" s="90" t="s">
        <v>108</v>
      </c>
      <c r="B55" s="91" t="s">
        <v>111</v>
      </c>
      <c r="C55" s="92" t="s">
        <v>98</v>
      </c>
      <c r="D55" s="78">
        <v>99673</v>
      </c>
      <c r="E55" s="81">
        <f t="shared" ref="E55" si="10">D55*12.5%</f>
        <v>12459.125</v>
      </c>
      <c r="F55" s="305">
        <f t="shared" ref="F55" si="11">D55+E55</f>
        <v>112132.125</v>
      </c>
      <c r="G55" s="398" t="s">
        <v>253</v>
      </c>
      <c r="I55" s="283"/>
      <c r="J55" s="283"/>
      <c r="K55" s="283"/>
      <c r="L55" s="283"/>
    </row>
    <row r="56" spans="1:12" s="287" customFormat="1" ht="15.75">
      <c r="A56" s="90" t="s">
        <v>99</v>
      </c>
      <c r="B56" s="91" t="s">
        <v>103</v>
      </c>
      <c r="C56" s="119" t="s">
        <v>104</v>
      </c>
      <c r="D56" s="78"/>
      <c r="E56" s="392"/>
      <c r="F56" s="87"/>
      <c r="G56" s="398"/>
      <c r="I56" s="163"/>
      <c r="J56" s="163"/>
      <c r="K56" s="163"/>
      <c r="L56" s="163"/>
    </row>
    <row r="57" spans="1:12" s="229" customFormat="1" ht="15.75">
      <c r="A57" s="90" t="s">
        <v>85</v>
      </c>
      <c r="B57" s="91" t="s">
        <v>86</v>
      </c>
      <c r="C57" s="115" t="s">
        <v>87</v>
      </c>
      <c r="D57" s="78">
        <v>94013</v>
      </c>
      <c r="E57" s="392">
        <f t="shared" ref="E57:E64" si="12">D57*12.5%</f>
        <v>11751.625</v>
      </c>
      <c r="F57" s="87">
        <f t="shared" si="7"/>
        <v>105764.625</v>
      </c>
      <c r="G57" s="398" t="s">
        <v>253</v>
      </c>
      <c r="I57" s="283"/>
      <c r="J57" s="283"/>
      <c r="K57" s="283"/>
      <c r="L57" s="283"/>
    </row>
    <row r="58" spans="1:12" s="284" customFormat="1" ht="15.75">
      <c r="A58" s="90" t="s">
        <v>88</v>
      </c>
      <c r="B58" s="91" t="s">
        <v>89</v>
      </c>
      <c r="C58" s="115" t="s">
        <v>90</v>
      </c>
      <c r="D58" s="392">
        <v>98999</v>
      </c>
      <c r="E58" s="392">
        <f t="shared" si="12"/>
        <v>12374.875</v>
      </c>
      <c r="F58" s="87">
        <f t="shared" si="7"/>
        <v>111373.875</v>
      </c>
      <c r="G58" s="398" t="s">
        <v>253</v>
      </c>
    </row>
    <row r="59" spans="1:12" s="229" customFormat="1" ht="15.75">
      <c r="A59" s="90" t="s">
        <v>63</v>
      </c>
      <c r="B59" s="91" t="s">
        <v>112</v>
      </c>
      <c r="C59" s="120"/>
      <c r="D59" s="392">
        <v>83373</v>
      </c>
      <c r="E59" s="392">
        <f t="shared" si="12"/>
        <v>10421.625</v>
      </c>
      <c r="F59" s="87">
        <f t="shared" si="7"/>
        <v>93794.625</v>
      </c>
      <c r="G59" s="398" t="s">
        <v>253</v>
      </c>
      <c r="I59" s="283"/>
      <c r="J59" s="283"/>
      <c r="K59" s="283"/>
      <c r="L59" s="283"/>
    </row>
    <row r="60" spans="1:12" s="229" customFormat="1" ht="15.75">
      <c r="A60" s="90" t="s">
        <v>63</v>
      </c>
      <c r="B60" s="91" t="s">
        <v>113</v>
      </c>
      <c r="C60" s="120"/>
      <c r="D60" s="392">
        <v>85123</v>
      </c>
      <c r="E60" s="392">
        <f t="shared" si="12"/>
        <v>10640.375</v>
      </c>
      <c r="F60" s="87">
        <f t="shared" si="7"/>
        <v>95763.375</v>
      </c>
      <c r="G60" s="398" t="s">
        <v>253</v>
      </c>
      <c r="I60" s="283"/>
      <c r="J60" s="283"/>
      <c r="K60" s="283"/>
      <c r="L60" s="283"/>
    </row>
    <row r="61" spans="1:12" s="229" customFormat="1" ht="15.75">
      <c r="A61" s="90" t="s">
        <v>63</v>
      </c>
      <c r="B61" s="91" t="s">
        <v>115</v>
      </c>
      <c r="C61" s="120"/>
      <c r="D61" s="392">
        <v>87423</v>
      </c>
      <c r="E61" s="392">
        <f t="shared" si="12"/>
        <v>10927.875</v>
      </c>
      <c r="F61" s="87">
        <f t="shared" si="7"/>
        <v>98350.875</v>
      </c>
      <c r="G61" s="398" t="s">
        <v>253</v>
      </c>
      <c r="I61" s="282"/>
      <c r="J61" s="282"/>
      <c r="K61" s="282"/>
      <c r="L61" s="282"/>
    </row>
    <row r="62" spans="1:12" s="229" customFormat="1" ht="15.75">
      <c r="A62" s="90" t="s">
        <v>63</v>
      </c>
      <c r="B62" s="91" t="s">
        <v>114</v>
      </c>
      <c r="C62" s="120"/>
      <c r="D62" s="392">
        <v>84773</v>
      </c>
      <c r="E62" s="392">
        <f t="shared" si="12"/>
        <v>10596.625</v>
      </c>
      <c r="F62" s="87">
        <f t="shared" si="7"/>
        <v>95369.625</v>
      </c>
      <c r="G62" s="398" t="s">
        <v>253</v>
      </c>
      <c r="I62" s="282"/>
      <c r="J62" s="282"/>
      <c r="K62" s="282"/>
      <c r="L62" s="282"/>
    </row>
    <row r="63" spans="1:12" s="229" customFormat="1" ht="15.75">
      <c r="A63" s="90" t="s">
        <v>63</v>
      </c>
      <c r="B63" s="91" t="s">
        <v>116</v>
      </c>
      <c r="C63" s="120"/>
      <c r="D63" s="392">
        <v>85513</v>
      </c>
      <c r="E63" s="392">
        <f t="shared" si="12"/>
        <v>10689.125</v>
      </c>
      <c r="F63" s="87">
        <f t="shared" si="7"/>
        <v>96202.125</v>
      </c>
      <c r="G63" s="398" t="s">
        <v>253</v>
      </c>
      <c r="I63" s="282"/>
      <c r="J63" s="282"/>
      <c r="K63" s="282"/>
      <c r="L63" s="282"/>
    </row>
    <row r="64" spans="1:12" s="229" customFormat="1" ht="16.5" thickBot="1">
      <c r="A64" s="121" t="s">
        <v>63</v>
      </c>
      <c r="B64" s="122" t="s">
        <v>117</v>
      </c>
      <c r="C64" s="123"/>
      <c r="D64" s="393">
        <v>85373</v>
      </c>
      <c r="E64" s="393">
        <f t="shared" si="12"/>
        <v>10671.625</v>
      </c>
      <c r="F64" s="312">
        <f t="shared" si="7"/>
        <v>96044.625</v>
      </c>
      <c r="G64" s="399" t="s">
        <v>253</v>
      </c>
      <c r="I64" s="282"/>
      <c r="J64" s="282"/>
      <c r="K64" s="282"/>
      <c r="L64" s="282"/>
    </row>
    <row r="65" spans="1:12" s="229" customFormat="1" ht="16.5" thickBot="1">
      <c r="A65" s="163"/>
      <c r="B65" s="168"/>
      <c r="C65" s="169"/>
      <c r="D65" s="170"/>
      <c r="E65" s="170"/>
      <c r="F65" s="170"/>
      <c r="G65" s="170"/>
      <c r="I65" s="283"/>
      <c r="J65" s="283"/>
      <c r="K65" s="283"/>
      <c r="L65" s="283"/>
    </row>
    <row r="66" spans="1:12" s="229" customFormat="1" ht="18.75" thickBot="1">
      <c r="A66" s="506" t="s">
        <v>118</v>
      </c>
      <c r="B66" s="507"/>
      <c r="C66" s="507"/>
      <c r="D66" s="507"/>
      <c r="E66" s="507"/>
      <c r="F66" s="507"/>
      <c r="G66" s="507"/>
      <c r="I66" s="283"/>
      <c r="J66" s="283"/>
      <c r="K66" s="283"/>
      <c r="L66" s="283"/>
    </row>
    <row r="67" spans="1:12" s="229" customFormat="1" ht="16.5" thickBot="1">
      <c r="A67" s="530" t="s">
        <v>7</v>
      </c>
      <c r="B67" s="531"/>
      <c r="C67" s="394" t="s">
        <v>8</v>
      </c>
      <c r="D67" s="308" t="s">
        <v>200</v>
      </c>
      <c r="E67" s="394" t="s">
        <v>11</v>
      </c>
      <c r="F67" s="394" t="s">
        <v>201</v>
      </c>
      <c r="G67" s="308"/>
      <c r="I67" s="283"/>
      <c r="J67" s="283"/>
      <c r="K67" s="283"/>
      <c r="L67" s="283"/>
    </row>
    <row r="68" spans="1:12" s="229" customFormat="1" ht="15.75">
      <c r="A68" s="379" t="s">
        <v>124</v>
      </c>
      <c r="B68" s="380" t="s">
        <v>125</v>
      </c>
      <c r="C68" s="313" t="s">
        <v>68</v>
      </c>
      <c r="D68" s="391">
        <v>91473</v>
      </c>
      <c r="E68" s="81">
        <f t="shared" ref="E68" si="13">D68*12.5%</f>
        <v>11434.125</v>
      </c>
      <c r="F68" s="305">
        <f t="shared" ref="F68" si="14">D68+E68</f>
        <v>102907.125</v>
      </c>
      <c r="G68" s="397" t="s">
        <v>253</v>
      </c>
      <c r="I68" s="283"/>
      <c r="J68" s="283"/>
      <c r="K68" s="283"/>
      <c r="L68" s="283"/>
    </row>
    <row r="69" spans="1:12" s="229" customFormat="1" ht="15.75">
      <c r="A69" s="132" t="s">
        <v>124</v>
      </c>
      <c r="B69" s="133" t="s">
        <v>126</v>
      </c>
      <c r="C69" s="92" t="s">
        <v>127</v>
      </c>
      <c r="D69" s="392">
        <v>91523</v>
      </c>
      <c r="E69" s="392">
        <f t="shared" ref="E69:E78" si="15">D69*12.5%</f>
        <v>11440.375</v>
      </c>
      <c r="F69" s="87">
        <f t="shared" ref="F69:F78" si="16">D69+E69</f>
        <v>102963.375</v>
      </c>
      <c r="G69" s="398" t="s">
        <v>253</v>
      </c>
      <c r="I69" s="283"/>
      <c r="J69" s="283"/>
      <c r="K69" s="283"/>
      <c r="L69" s="283"/>
    </row>
    <row r="70" spans="1:12" s="175" customFormat="1" ht="15.75">
      <c r="A70" s="132" t="s">
        <v>124</v>
      </c>
      <c r="B70" s="133" t="s">
        <v>128</v>
      </c>
      <c r="C70" s="92" t="s">
        <v>127</v>
      </c>
      <c r="D70" s="392">
        <v>92023</v>
      </c>
      <c r="E70" s="392">
        <f t="shared" si="15"/>
        <v>11502.875</v>
      </c>
      <c r="F70" s="87">
        <f t="shared" si="16"/>
        <v>103525.875</v>
      </c>
      <c r="G70" s="398" t="s">
        <v>253</v>
      </c>
      <c r="I70" s="288"/>
      <c r="J70" s="288"/>
      <c r="K70" s="288"/>
      <c r="L70" s="288"/>
    </row>
    <row r="71" spans="1:12" s="175" customFormat="1" ht="15.75">
      <c r="A71" s="132" t="s">
        <v>129</v>
      </c>
      <c r="B71" s="133" t="s">
        <v>130</v>
      </c>
      <c r="C71" s="92" t="s">
        <v>131</v>
      </c>
      <c r="D71" s="392">
        <v>93173</v>
      </c>
      <c r="E71" s="392">
        <f t="shared" si="15"/>
        <v>11646.625</v>
      </c>
      <c r="F71" s="87">
        <f t="shared" si="16"/>
        <v>104819.625</v>
      </c>
      <c r="G71" s="398" t="s">
        <v>253</v>
      </c>
      <c r="I71" s="288"/>
      <c r="J71" s="288"/>
      <c r="K71" s="288"/>
      <c r="L71" s="288"/>
    </row>
    <row r="72" spans="1:12" s="175" customFormat="1" ht="15.75">
      <c r="A72" s="132" t="s">
        <v>132</v>
      </c>
      <c r="B72" s="133" t="s">
        <v>133</v>
      </c>
      <c r="C72" s="92" t="s">
        <v>134</v>
      </c>
      <c r="D72" s="392">
        <v>93573</v>
      </c>
      <c r="E72" s="392">
        <f t="shared" si="15"/>
        <v>11696.625</v>
      </c>
      <c r="F72" s="87">
        <f t="shared" si="16"/>
        <v>105269.625</v>
      </c>
      <c r="G72" s="398" t="s">
        <v>253</v>
      </c>
      <c r="I72" s="288"/>
      <c r="J72" s="288"/>
      <c r="K72" s="288"/>
      <c r="L72" s="288"/>
    </row>
    <row r="73" spans="1:12" s="169" customFormat="1" ht="15.75">
      <c r="A73" s="132" t="s">
        <v>132</v>
      </c>
      <c r="B73" s="133" t="s">
        <v>135</v>
      </c>
      <c r="C73" s="92" t="s">
        <v>134</v>
      </c>
      <c r="D73" s="392">
        <v>95363</v>
      </c>
      <c r="E73" s="392">
        <f t="shared" si="15"/>
        <v>11920.375</v>
      </c>
      <c r="F73" s="87">
        <f t="shared" si="16"/>
        <v>107283.375</v>
      </c>
      <c r="G73" s="398" t="s">
        <v>253</v>
      </c>
      <c r="I73" s="128"/>
      <c r="J73" s="128"/>
      <c r="K73" s="128"/>
      <c r="L73" s="128"/>
    </row>
    <row r="74" spans="1:12" s="284" customFormat="1" ht="15.75">
      <c r="A74" s="132" t="s">
        <v>119</v>
      </c>
      <c r="B74" s="133" t="s">
        <v>120</v>
      </c>
      <c r="C74" s="92" t="s">
        <v>121</v>
      </c>
      <c r="D74" s="392">
        <v>94773</v>
      </c>
      <c r="E74" s="392">
        <f t="shared" si="15"/>
        <v>11846.625</v>
      </c>
      <c r="F74" s="87">
        <f t="shared" si="16"/>
        <v>106619.625</v>
      </c>
      <c r="G74" s="398"/>
      <c r="I74" s="286"/>
      <c r="J74" s="286"/>
      <c r="K74" s="286"/>
      <c r="L74" s="286"/>
    </row>
    <row r="75" spans="1:12" s="284" customFormat="1" ht="15.75">
      <c r="A75" s="134" t="s">
        <v>119</v>
      </c>
      <c r="B75" s="135" t="s">
        <v>122</v>
      </c>
      <c r="C75" s="92" t="s">
        <v>123</v>
      </c>
      <c r="D75" s="414">
        <v>95073</v>
      </c>
      <c r="E75" s="392">
        <f t="shared" si="15"/>
        <v>11884.125</v>
      </c>
      <c r="F75" s="87">
        <f t="shared" si="16"/>
        <v>106957.125</v>
      </c>
      <c r="G75" s="398" t="s">
        <v>253</v>
      </c>
      <c r="I75" s="286"/>
      <c r="J75" s="286"/>
      <c r="K75" s="286"/>
      <c r="L75" s="286"/>
    </row>
    <row r="76" spans="1:12" s="229" customFormat="1" ht="15.75">
      <c r="A76" s="90" t="s">
        <v>63</v>
      </c>
      <c r="B76" s="91" t="s">
        <v>136</v>
      </c>
      <c r="C76" s="120"/>
      <c r="D76" s="392">
        <v>90173</v>
      </c>
      <c r="E76" s="392">
        <f t="shared" si="15"/>
        <v>11271.625</v>
      </c>
      <c r="F76" s="87">
        <f t="shared" si="16"/>
        <v>101444.625</v>
      </c>
      <c r="G76" s="398" t="s">
        <v>253</v>
      </c>
      <c r="I76" s="283"/>
      <c r="J76" s="283"/>
      <c r="K76" s="283"/>
      <c r="L76" s="283"/>
    </row>
    <row r="77" spans="1:12" s="229" customFormat="1" ht="15.75">
      <c r="A77" s="90" t="s">
        <v>63</v>
      </c>
      <c r="B77" s="91" t="s">
        <v>137</v>
      </c>
      <c r="C77" s="120"/>
      <c r="D77" s="392">
        <v>87773</v>
      </c>
      <c r="E77" s="392">
        <f t="shared" si="15"/>
        <v>10971.625</v>
      </c>
      <c r="F77" s="87">
        <f t="shared" si="16"/>
        <v>98744.625</v>
      </c>
      <c r="G77" s="398" t="s">
        <v>253</v>
      </c>
      <c r="I77" s="283"/>
      <c r="J77" s="283"/>
      <c r="K77" s="283"/>
      <c r="L77" s="283"/>
    </row>
    <row r="78" spans="1:12" s="229" customFormat="1" ht="16.5" thickBot="1">
      <c r="A78" s="121" t="s">
        <v>63</v>
      </c>
      <c r="B78" s="122" t="s">
        <v>138</v>
      </c>
      <c r="C78" s="123"/>
      <c r="D78" s="393">
        <v>88823</v>
      </c>
      <c r="E78" s="393">
        <f t="shared" si="15"/>
        <v>11102.875</v>
      </c>
      <c r="F78" s="312">
        <f t="shared" si="16"/>
        <v>99925.875</v>
      </c>
      <c r="G78" s="399" t="s">
        <v>253</v>
      </c>
      <c r="I78" s="283"/>
      <c r="J78" s="283"/>
      <c r="K78" s="283"/>
      <c r="L78" s="283"/>
    </row>
    <row r="79" spans="1:12" s="229" customFormat="1" ht="16.5" thickBot="1">
      <c r="A79" s="171"/>
      <c r="B79" s="172"/>
      <c r="C79" s="173"/>
      <c r="D79" s="174"/>
      <c r="E79" s="174"/>
      <c r="F79" s="129"/>
      <c r="G79" s="129"/>
      <c r="I79" s="283"/>
      <c r="J79" s="283"/>
      <c r="K79" s="283"/>
      <c r="L79" s="283"/>
    </row>
    <row r="80" spans="1:12" s="229" customFormat="1" ht="16.5" thickBot="1">
      <c r="A80" s="468" t="s">
        <v>139</v>
      </c>
      <c r="B80" s="469"/>
      <c r="C80" s="469"/>
      <c r="D80" s="469"/>
      <c r="E80" s="470"/>
      <c r="F80" s="523"/>
      <c r="G80" s="524"/>
      <c r="I80" s="283"/>
      <c r="J80" s="283"/>
      <c r="K80" s="283"/>
      <c r="L80" s="283"/>
    </row>
    <row r="81" spans="1:12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I81" s="283"/>
      <c r="J81" s="283"/>
      <c r="K81" s="283"/>
      <c r="L81" s="283"/>
    </row>
    <row r="82" spans="1:12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I82" s="283"/>
      <c r="J82" s="283"/>
      <c r="K82" s="283"/>
      <c r="L82" s="283"/>
    </row>
    <row r="83" spans="1:12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I83" s="283"/>
      <c r="J83" s="283"/>
      <c r="K83" s="283"/>
      <c r="L83" s="283"/>
    </row>
    <row r="84" spans="1:12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I84" s="283"/>
      <c r="J84" s="283"/>
      <c r="K84" s="283"/>
      <c r="L84" s="283"/>
    </row>
    <row r="85" spans="1:12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I85" s="283"/>
      <c r="J85" s="283"/>
      <c r="K85" s="283"/>
      <c r="L85" s="283"/>
    </row>
    <row r="86" spans="1:12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</row>
    <row r="87" spans="1:12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</row>
    <row r="88" spans="1:12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</row>
    <row r="89" spans="1:12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</row>
    <row r="90" spans="1:12" s="229" customFormat="1" ht="15.75">
      <c r="A90" s="163" t="s">
        <v>235</v>
      </c>
      <c r="B90" s="184"/>
      <c r="C90" s="169"/>
      <c r="D90" s="128"/>
      <c r="E90" s="185"/>
      <c r="F90" s="170"/>
      <c r="G90" s="170"/>
    </row>
    <row r="91" spans="1:12" s="229" customFormat="1" ht="15.75">
      <c r="A91" s="186" t="s">
        <v>159</v>
      </c>
      <c r="B91" s="187"/>
      <c r="C91" s="188"/>
      <c r="D91" s="188"/>
      <c r="E91" s="188"/>
      <c r="F91" s="188"/>
      <c r="G91" s="188"/>
    </row>
    <row r="92" spans="1:12" s="229" customFormat="1" ht="15.75">
      <c r="A92" s="186" t="s">
        <v>160</v>
      </c>
      <c r="B92" s="187"/>
      <c r="C92" s="188"/>
      <c r="D92" s="188"/>
      <c r="E92" s="188"/>
      <c r="F92" s="188"/>
      <c r="G92" s="188"/>
    </row>
    <row r="93" spans="1:12" s="94" customFormat="1">
      <c r="B93" s="189"/>
      <c r="C93" s="190"/>
      <c r="D93" s="190"/>
      <c r="E93" s="190"/>
      <c r="F93" s="190"/>
      <c r="G93" s="190"/>
    </row>
    <row r="94" spans="1:12" s="94" customFormat="1">
      <c r="B94" s="189"/>
      <c r="C94" s="190"/>
      <c r="D94" s="190"/>
      <c r="E94" s="190"/>
      <c r="F94" s="190"/>
      <c r="G94" s="190"/>
    </row>
    <row r="95" spans="1:12" s="94" customFormat="1">
      <c r="B95" s="189"/>
      <c r="C95" s="190"/>
      <c r="D95" s="190"/>
      <c r="E95" s="190"/>
      <c r="F95" s="190"/>
      <c r="G95" s="190"/>
    </row>
    <row r="96" spans="1:12" s="94" customFormat="1">
      <c r="B96" s="189"/>
      <c r="C96" s="190"/>
      <c r="D96" s="190"/>
      <c r="E96" s="190"/>
      <c r="F96" s="190"/>
      <c r="G96" s="190"/>
    </row>
    <row r="97" spans="1:7" s="94" customFormat="1">
      <c r="B97" s="189"/>
      <c r="C97" s="190"/>
      <c r="D97" s="190"/>
      <c r="E97" s="190"/>
      <c r="F97" s="190"/>
      <c r="G97" s="190"/>
    </row>
    <row r="98" spans="1:7" s="94" customFormat="1">
      <c r="B98" s="189"/>
      <c r="C98" s="190"/>
      <c r="D98" s="190"/>
      <c r="E98" s="190"/>
      <c r="F98" s="190"/>
      <c r="G98" s="190"/>
    </row>
    <row r="99" spans="1:7" s="94" customFormat="1">
      <c r="B99" s="189"/>
      <c r="C99" s="190"/>
      <c r="D99" s="190"/>
      <c r="E99" s="190"/>
      <c r="F99" s="190"/>
      <c r="G99" s="190"/>
    </row>
    <row r="100" spans="1:7" s="94" customFormat="1">
      <c r="B100" s="189"/>
      <c r="C100" s="190"/>
      <c r="D100" s="190"/>
      <c r="E100" s="190"/>
      <c r="F100" s="190"/>
      <c r="G100" s="190"/>
    </row>
    <row r="101" spans="1:7" s="94" customFormat="1">
      <c r="B101" s="189"/>
      <c r="C101" s="190"/>
      <c r="D101" s="190"/>
      <c r="E101" s="190"/>
      <c r="F101" s="190"/>
      <c r="G101" s="190"/>
    </row>
    <row r="102" spans="1:7" s="94" customFormat="1">
      <c r="B102" s="189"/>
      <c r="C102" s="190"/>
      <c r="D102" s="190"/>
      <c r="E102" s="190"/>
      <c r="F102" s="190"/>
      <c r="G102" s="190"/>
    </row>
    <row r="104" spans="1:7">
      <c r="A104" s="12"/>
      <c r="B104" s="12"/>
      <c r="C104" s="13"/>
      <c r="D104" s="13"/>
      <c r="E104" s="13"/>
      <c r="F104" s="9"/>
      <c r="G104" s="9"/>
    </row>
  </sheetData>
  <mergeCells count="18">
    <mergeCell ref="G1:G4"/>
    <mergeCell ref="A8:G8"/>
    <mergeCell ref="A9:B9"/>
    <mergeCell ref="A6:F6"/>
    <mergeCell ref="A7:F7"/>
    <mergeCell ref="A1:A4"/>
    <mergeCell ref="B1:F1"/>
    <mergeCell ref="B2:F2"/>
    <mergeCell ref="B3:F3"/>
    <mergeCell ref="B4:F4"/>
    <mergeCell ref="A38:G38"/>
    <mergeCell ref="A39:B39"/>
    <mergeCell ref="A67:B67"/>
    <mergeCell ref="A66:G66"/>
    <mergeCell ref="A81:B81"/>
    <mergeCell ref="D81:E81"/>
    <mergeCell ref="A80:E80"/>
    <mergeCell ref="F80:G80"/>
  </mergeCells>
  <pageMargins left="0.7" right="0.7" top="0.46" bottom="0.75" header="0.3" footer="0.3"/>
  <pageSetup scale="45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B104"/>
  <sheetViews>
    <sheetView view="pageBreakPreview" zoomScaleNormal="80" zoomScaleSheetLayoutView="100" workbookViewId="0">
      <selection activeCell="D14" sqref="D14"/>
    </sheetView>
  </sheetViews>
  <sheetFormatPr defaultColWidth="14.85546875" defaultRowHeight="15"/>
  <cols>
    <col min="1" max="1" width="27.28515625" customWidth="1"/>
    <col min="2" max="2" width="20.7109375" style="1" customWidth="1"/>
    <col min="3" max="3" width="16.7109375" style="427" customWidth="1"/>
    <col min="4" max="6" width="25" style="427" customWidth="1"/>
    <col min="7" max="7" width="15.7109375" style="427" customWidth="1"/>
    <col min="8" max="8" width="23.140625" style="427" customWidth="1"/>
  </cols>
  <sheetData>
    <row r="1" spans="1:14" ht="45">
      <c r="A1" s="463"/>
      <c r="B1" s="464" t="s">
        <v>0</v>
      </c>
      <c r="C1" s="464"/>
      <c r="D1" s="464"/>
      <c r="E1" s="464"/>
      <c r="F1" s="464"/>
      <c r="G1" s="377"/>
      <c r="H1" s="463"/>
    </row>
    <row r="2" spans="1:14" ht="18">
      <c r="A2" s="463"/>
      <c r="B2" s="499" t="s">
        <v>245</v>
      </c>
      <c r="C2" s="499"/>
      <c r="D2" s="499"/>
      <c r="E2" s="499"/>
      <c r="F2" s="499"/>
      <c r="G2" s="436"/>
      <c r="H2" s="463"/>
    </row>
    <row r="3" spans="1:14" ht="15.75">
      <c r="A3" s="463"/>
      <c r="B3" s="465" t="s">
        <v>242</v>
      </c>
      <c r="C3" s="465"/>
      <c r="D3" s="465"/>
      <c r="E3" s="465"/>
      <c r="F3" s="465"/>
      <c r="G3" s="378"/>
      <c r="H3" s="463"/>
    </row>
    <row r="4" spans="1:14" ht="18">
      <c r="A4" s="463"/>
      <c r="B4" s="499" t="s">
        <v>246</v>
      </c>
      <c r="C4" s="499"/>
      <c r="D4" s="499"/>
      <c r="E4" s="499"/>
      <c r="F4" s="499"/>
      <c r="G4" s="436"/>
      <c r="H4" s="463"/>
    </row>
    <row r="5" spans="1:14" ht="15.75" thickBot="1"/>
    <row r="6" spans="1:14" ht="21" thickBot="1">
      <c r="A6" s="527" t="s">
        <v>258</v>
      </c>
      <c r="B6" s="528"/>
      <c r="C6" s="528"/>
      <c r="D6" s="528"/>
      <c r="E6" s="528"/>
      <c r="F6" s="529"/>
      <c r="G6" s="79" t="s">
        <v>269</v>
      </c>
      <c r="H6" s="33"/>
    </row>
    <row r="7" spans="1:14" ht="21" thickBot="1">
      <c r="A7" s="527" t="s">
        <v>198</v>
      </c>
      <c r="B7" s="528"/>
      <c r="C7" s="528"/>
      <c r="D7" s="528"/>
      <c r="E7" s="528"/>
      <c r="F7" s="529"/>
      <c r="G7" s="4" t="s">
        <v>271</v>
      </c>
      <c r="H7" s="34"/>
    </row>
    <row r="8" spans="1:14">
      <c r="A8" s="518" t="s">
        <v>199</v>
      </c>
      <c r="B8" s="519"/>
      <c r="C8" s="519"/>
      <c r="D8" s="519"/>
      <c r="E8" s="519"/>
      <c r="F8" s="519"/>
      <c r="G8" s="519"/>
      <c r="H8" s="35"/>
    </row>
    <row r="9" spans="1:14" s="7" customFormat="1" ht="15.75">
      <c r="A9" s="525" t="s">
        <v>7</v>
      </c>
      <c r="B9" s="526"/>
      <c r="C9" s="432" t="s">
        <v>8</v>
      </c>
      <c r="D9" s="432" t="s">
        <v>200</v>
      </c>
      <c r="E9" s="432" t="s">
        <v>11</v>
      </c>
      <c r="F9" s="368" t="s">
        <v>201</v>
      </c>
      <c r="G9" s="432"/>
    </row>
    <row r="10" spans="1:14" s="229" customFormat="1" ht="15.75">
      <c r="A10" s="90" t="s">
        <v>15</v>
      </c>
      <c r="B10" s="91" t="s">
        <v>16</v>
      </c>
      <c r="C10" s="92" t="s">
        <v>17</v>
      </c>
      <c r="D10" s="429">
        <v>80390</v>
      </c>
      <c r="E10" s="429">
        <f t="shared" ref="E10:E17" si="0">D10*12.5%</f>
        <v>10048.75</v>
      </c>
      <c r="F10" s="317">
        <f>D10+E10</f>
        <v>90438.75</v>
      </c>
      <c r="G10" s="435" t="s">
        <v>270</v>
      </c>
    </row>
    <row r="11" spans="1:14" s="229" customFormat="1" ht="15.75">
      <c r="A11" s="90" t="s">
        <v>15</v>
      </c>
      <c r="B11" s="91" t="s">
        <v>24</v>
      </c>
      <c r="C11" s="92" t="s">
        <v>25</v>
      </c>
      <c r="D11" s="440">
        <v>80390</v>
      </c>
      <c r="E11" s="429">
        <f t="shared" si="0"/>
        <v>10048.75</v>
      </c>
      <c r="F11" s="317">
        <f t="shared" ref="F11:F36" si="1">D11+E11</f>
        <v>90438.75</v>
      </c>
      <c r="G11" s="435" t="s">
        <v>270</v>
      </c>
    </row>
    <row r="12" spans="1:14" s="229" customFormat="1" ht="15.75">
      <c r="A12" s="90" t="s">
        <v>15</v>
      </c>
      <c r="B12" s="91" t="s">
        <v>20</v>
      </c>
      <c r="C12" s="92" t="s">
        <v>21</v>
      </c>
      <c r="D12" s="429">
        <v>81290</v>
      </c>
      <c r="E12" s="429">
        <f t="shared" si="0"/>
        <v>10161.25</v>
      </c>
      <c r="F12" s="317">
        <f t="shared" si="1"/>
        <v>91451.25</v>
      </c>
      <c r="G12" s="435" t="s">
        <v>270</v>
      </c>
      <c r="K12" s="282"/>
      <c r="L12" s="283"/>
      <c r="M12" s="283"/>
      <c r="N12" s="283"/>
    </row>
    <row r="13" spans="1:14" s="229" customFormat="1" ht="15.75">
      <c r="A13" s="90" t="s">
        <v>15</v>
      </c>
      <c r="B13" s="91" t="s">
        <v>22</v>
      </c>
      <c r="C13" s="92" t="s">
        <v>23</v>
      </c>
      <c r="D13" s="441">
        <v>81290</v>
      </c>
      <c r="E13" s="429">
        <f t="shared" si="0"/>
        <v>10161.25</v>
      </c>
      <c r="F13" s="317">
        <f t="shared" si="1"/>
        <v>91451.25</v>
      </c>
      <c r="G13" s="435" t="s">
        <v>270</v>
      </c>
      <c r="K13" s="282"/>
      <c r="L13" s="283"/>
      <c r="M13" s="283"/>
      <c r="N13" s="283"/>
    </row>
    <row r="14" spans="1:14" s="229" customFormat="1" ht="15.75">
      <c r="A14" s="90" t="s">
        <v>15</v>
      </c>
      <c r="B14" s="91" t="s">
        <v>18</v>
      </c>
      <c r="C14" s="92" t="s">
        <v>19</v>
      </c>
      <c r="D14" s="429">
        <v>81540</v>
      </c>
      <c r="E14" s="429">
        <f t="shared" si="0"/>
        <v>10192.5</v>
      </c>
      <c r="F14" s="317">
        <f t="shared" si="1"/>
        <v>91732.5</v>
      </c>
      <c r="G14" s="435" t="s">
        <v>270</v>
      </c>
      <c r="K14" s="282"/>
      <c r="L14" s="283"/>
      <c r="M14" s="283"/>
      <c r="N14" s="283"/>
    </row>
    <row r="15" spans="1:14" s="229" customFormat="1" ht="15.75">
      <c r="A15" s="90" t="s">
        <v>15</v>
      </c>
      <c r="B15" s="91" t="s">
        <v>263</v>
      </c>
      <c r="C15" s="92" t="s">
        <v>264</v>
      </c>
      <c r="D15" s="429">
        <v>84960</v>
      </c>
      <c r="E15" s="429">
        <f t="shared" si="0"/>
        <v>10620</v>
      </c>
      <c r="F15" s="317">
        <f t="shared" si="1"/>
        <v>95580</v>
      </c>
      <c r="G15" s="435" t="s">
        <v>270</v>
      </c>
      <c r="K15" s="282"/>
      <c r="L15" s="283"/>
      <c r="M15" s="283"/>
      <c r="N15" s="283"/>
    </row>
    <row r="16" spans="1:14" s="284" customFormat="1" ht="15.75">
      <c r="A16" s="90" t="s">
        <v>26</v>
      </c>
      <c r="B16" s="91" t="s">
        <v>27</v>
      </c>
      <c r="C16" s="92" t="s">
        <v>23</v>
      </c>
      <c r="D16" s="429">
        <v>83190</v>
      </c>
      <c r="E16" s="429">
        <f t="shared" si="0"/>
        <v>10398.75</v>
      </c>
      <c r="F16" s="317">
        <f t="shared" si="1"/>
        <v>93588.75</v>
      </c>
      <c r="G16" s="435" t="s">
        <v>270</v>
      </c>
      <c r="K16" s="285"/>
      <c r="L16" s="286"/>
      <c r="M16" s="286"/>
      <c r="N16" s="286"/>
    </row>
    <row r="17" spans="1:14" s="229" customFormat="1" ht="15.75">
      <c r="A17" s="90" t="s">
        <v>32</v>
      </c>
      <c r="B17" s="91" t="s">
        <v>33</v>
      </c>
      <c r="C17" s="92" t="s">
        <v>34</v>
      </c>
      <c r="D17" s="429">
        <v>85690</v>
      </c>
      <c r="E17" s="429">
        <f t="shared" si="0"/>
        <v>10711.25</v>
      </c>
      <c r="F17" s="317">
        <f t="shared" si="1"/>
        <v>96401.25</v>
      </c>
      <c r="G17" s="435" t="s">
        <v>270</v>
      </c>
      <c r="K17" s="283"/>
      <c r="L17" s="283"/>
      <c r="M17" s="283"/>
      <c r="N17" s="283"/>
    </row>
    <row r="18" spans="1:14" s="229" customFormat="1" ht="15.75">
      <c r="A18" s="90" t="s">
        <v>35</v>
      </c>
      <c r="B18" s="91" t="s">
        <v>36</v>
      </c>
      <c r="C18" s="92" t="s">
        <v>37</v>
      </c>
      <c r="D18" s="440">
        <v>85690</v>
      </c>
      <c r="E18" s="429">
        <f>D18*12.5%</f>
        <v>10711.25</v>
      </c>
      <c r="F18" s="317">
        <f t="shared" si="1"/>
        <v>96401.25</v>
      </c>
      <c r="G18" s="435" t="s">
        <v>270</v>
      </c>
      <c r="K18" s="283"/>
      <c r="L18" s="283"/>
      <c r="M18" s="283"/>
      <c r="N18" s="283"/>
    </row>
    <row r="19" spans="1:14" s="229" customFormat="1" ht="15.75">
      <c r="A19" s="90" t="s">
        <v>35</v>
      </c>
      <c r="B19" s="91" t="s">
        <v>38</v>
      </c>
      <c r="C19" s="92" t="s">
        <v>39</v>
      </c>
      <c r="D19" s="429"/>
      <c r="E19" s="429"/>
      <c r="F19" s="317"/>
      <c r="G19" s="435" t="s">
        <v>270</v>
      </c>
      <c r="K19" s="283"/>
      <c r="L19" s="283"/>
      <c r="M19" s="283"/>
      <c r="N19" s="283"/>
    </row>
    <row r="20" spans="1:14" s="229" customFormat="1" ht="15.75">
      <c r="A20" s="90" t="s">
        <v>28</v>
      </c>
      <c r="B20" s="91" t="s">
        <v>29</v>
      </c>
      <c r="C20" s="92" t="s">
        <v>19</v>
      </c>
      <c r="D20" s="429">
        <v>85390</v>
      </c>
      <c r="E20" s="429">
        <f t="shared" ref="E20:E21" si="2">D20*12.5%</f>
        <v>10673.75</v>
      </c>
      <c r="F20" s="317">
        <f t="shared" ref="F20:F21" si="3">D20+E20</f>
        <v>96063.75</v>
      </c>
      <c r="G20" s="435" t="s">
        <v>270</v>
      </c>
      <c r="K20" s="283"/>
      <c r="L20" s="283"/>
      <c r="M20" s="283"/>
      <c r="N20" s="283"/>
    </row>
    <row r="21" spans="1:14" s="229" customFormat="1" ht="15.75">
      <c r="A21" s="90" t="s">
        <v>30</v>
      </c>
      <c r="B21" s="91" t="s">
        <v>31</v>
      </c>
      <c r="C21" s="92" t="s">
        <v>23</v>
      </c>
      <c r="D21" s="429">
        <v>86940</v>
      </c>
      <c r="E21" s="429">
        <f t="shared" si="2"/>
        <v>10867.5</v>
      </c>
      <c r="F21" s="317">
        <f t="shared" si="3"/>
        <v>97807.5</v>
      </c>
      <c r="G21" s="435" t="s">
        <v>270</v>
      </c>
      <c r="K21" s="283"/>
      <c r="L21" s="283"/>
      <c r="M21" s="283"/>
      <c r="N21" s="283"/>
    </row>
    <row r="22" spans="1:14" s="229" customFormat="1" ht="15.75">
      <c r="A22" s="103" t="s">
        <v>59</v>
      </c>
      <c r="B22" s="91" t="s">
        <v>60</v>
      </c>
      <c r="C22" s="92" t="s">
        <v>19</v>
      </c>
      <c r="D22" s="429">
        <v>90690</v>
      </c>
      <c r="E22" s="429">
        <f t="shared" ref="E22:E34" si="4">D22*12.5%</f>
        <v>11336.25</v>
      </c>
      <c r="F22" s="317">
        <f t="shared" si="1"/>
        <v>102026.25</v>
      </c>
      <c r="G22" s="435" t="s">
        <v>270</v>
      </c>
      <c r="K22" s="282"/>
      <c r="L22" s="283"/>
      <c r="M22" s="283"/>
      <c r="N22" s="283"/>
    </row>
    <row r="23" spans="1:14" s="229" customFormat="1" ht="15.75">
      <c r="A23" s="103" t="s">
        <v>40</v>
      </c>
      <c r="B23" s="91" t="s">
        <v>41</v>
      </c>
      <c r="C23" s="92" t="s">
        <v>23</v>
      </c>
      <c r="D23" s="429">
        <v>87190</v>
      </c>
      <c r="E23" s="429">
        <f t="shared" si="4"/>
        <v>10898.75</v>
      </c>
      <c r="F23" s="317">
        <f t="shared" si="1"/>
        <v>98088.75</v>
      </c>
      <c r="G23" s="435" t="s">
        <v>270</v>
      </c>
      <c r="K23" s="282"/>
      <c r="L23" s="283"/>
      <c r="M23" s="283"/>
      <c r="N23" s="283"/>
    </row>
    <row r="24" spans="1:14" s="229" customFormat="1" ht="15.75">
      <c r="A24" s="103" t="s">
        <v>40</v>
      </c>
      <c r="B24" s="91" t="s">
        <v>42</v>
      </c>
      <c r="C24" s="92" t="s">
        <v>43</v>
      </c>
      <c r="D24" s="429">
        <v>91740</v>
      </c>
      <c r="E24" s="429">
        <f t="shared" si="4"/>
        <v>11467.5</v>
      </c>
      <c r="F24" s="317">
        <f t="shared" si="1"/>
        <v>103207.5</v>
      </c>
      <c r="G24" s="435" t="s">
        <v>270</v>
      </c>
      <c r="K24" s="282"/>
      <c r="L24" s="283"/>
      <c r="M24" s="283"/>
      <c r="N24" s="283"/>
    </row>
    <row r="25" spans="1:14" s="229" customFormat="1" ht="15.75">
      <c r="A25" s="103" t="s">
        <v>59</v>
      </c>
      <c r="B25" s="91" t="s">
        <v>61</v>
      </c>
      <c r="C25" s="92" t="s">
        <v>62</v>
      </c>
      <c r="D25" s="429">
        <v>91290</v>
      </c>
      <c r="E25" s="429">
        <f t="shared" si="4"/>
        <v>11411.25</v>
      </c>
      <c r="F25" s="317">
        <f t="shared" si="1"/>
        <v>102701.25</v>
      </c>
      <c r="G25" s="435" t="s">
        <v>270</v>
      </c>
      <c r="K25" s="282"/>
      <c r="L25" s="283"/>
      <c r="M25" s="283"/>
      <c r="N25" s="283"/>
    </row>
    <row r="26" spans="1:14" s="229" customFormat="1" ht="15.75">
      <c r="A26" s="103" t="s">
        <v>40</v>
      </c>
      <c r="B26" s="91" t="s">
        <v>44</v>
      </c>
      <c r="C26" s="92" t="s">
        <v>45</v>
      </c>
      <c r="D26" s="429">
        <v>87310</v>
      </c>
      <c r="E26" s="429">
        <f t="shared" si="4"/>
        <v>10913.75</v>
      </c>
      <c r="F26" s="317">
        <f t="shared" si="1"/>
        <v>98223.75</v>
      </c>
      <c r="G26" s="435" t="s">
        <v>270</v>
      </c>
      <c r="K26" s="282"/>
      <c r="L26" s="283"/>
      <c r="M26" s="283"/>
      <c r="N26" s="283"/>
    </row>
    <row r="27" spans="1:14" s="229" customFormat="1" ht="15.75">
      <c r="A27" s="103" t="s">
        <v>40</v>
      </c>
      <c r="B27" s="91" t="s">
        <v>46</v>
      </c>
      <c r="C27" s="92" t="s">
        <v>45</v>
      </c>
      <c r="D27" s="429">
        <v>87690</v>
      </c>
      <c r="E27" s="429">
        <f t="shared" si="4"/>
        <v>10961.25</v>
      </c>
      <c r="F27" s="317">
        <f t="shared" si="1"/>
        <v>98651.25</v>
      </c>
      <c r="G27" s="435" t="s">
        <v>270</v>
      </c>
      <c r="K27" s="282"/>
      <c r="L27" s="283"/>
      <c r="M27" s="283"/>
      <c r="N27" s="283"/>
    </row>
    <row r="28" spans="1:14" s="229" customFormat="1" ht="15.75">
      <c r="A28" s="103" t="s">
        <v>40</v>
      </c>
      <c r="B28" s="91" t="s">
        <v>47</v>
      </c>
      <c r="C28" s="92" t="s">
        <v>233</v>
      </c>
      <c r="D28" s="429">
        <v>88990</v>
      </c>
      <c r="E28" s="429">
        <f t="shared" si="4"/>
        <v>11123.75</v>
      </c>
      <c r="F28" s="317">
        <f t="shared" si="1"/>
        <v>100113.75</v>
      </c>
      <c r="G28" s="435" t="s">
        <v>270</v>
      </c>
      <c r="K28" s="282"/>
      <c r="L28" s="283"/>
      <c r="M28" s="283"/>
      <c r="N28" s="283"/>
    </row>
    <row r="29" spans="1:14" s="229" customFormat="1" ht="15.75">
      <c r="A29" s="103" t="s">
        <v>40</v>
      </c>
      <c r="B29" s="91" t="s">
        <v>49</v>
      </c>
      <c r="C29" s="92" t="s">
        <v>233</v>
      </c>
      <c r="D29" s="429">
        <v>87670</v>
      </c>
      <c r="E29" s="429">
        <f t="shared" si="4"/>
        <v>10958.75</v>
      </c>
      <c r="F29" s="317">
        <f t="shared" si="1"/>
        <v>98628.75</v>
      </c>
      <c r="G29" s="435" t="s">
        <v>270</v>
      </c>
      <c r="K29" s="282"/>
      <c r="L29" s="283"/>
      <c r="M29" s="283"/>
      <c r="N29" s="283"/>
    </row>
    <row r="30" spans="1:14" s="229" customFormat="1" ht="15.75">
      <c r="A30" s="103" t="s">
        <v>40</v>
      </c>
      <c r="B30" s="91" t="s">
        <v>50</v>
      </c>
      <c r="C30" s="92" t="s">
        <v>51</v>
      </c>
      <c r="D30" s="429">
        <v>89190</v>
      </c>
      <c r="E30" s="429">
        <f t="shared" si="4"/>
        <v>11148.75</v>
      </c>
      <c r="F30" s="317">
        <f t="shared" si="1"/>
        <v>100338.75</v>
      </c>
      <c r="G30" s="435" t="s">
        <v>270</v>
      </c>
      <c r="K30" s="282"/>
      <c r="L30" s="283"/>
      <c r="M30" s="283"/>
      <c r="N30" s="283"/>
    </row>
    <row r="31" spans="1:14" s="229" customFormat="1" ht="15.75">
      <c r="A31" s="103" t="s">
        <v>40</v>
      </c>
      <c r="B31" s="91" t="s">
        <v>52</v>
      </c>
      <c r="C31" s="92" t="s">
        <v>53</v>
      </c>
      <c r="D31" s="429">
        <v>88190</v>
      </c>
      <c r="E31" s="429">
        <f t="shared" si="4"/>
        <v>11023.75</v>
      </c>
      <c r="F31" s="317">
        <f t="shared" si="1"/>
        <v>99213.75</v>
      </c>
      <c r="G31" s="435" t="s">
        <v>270</v>
      </c>
      <c r="K31" s="282"/>
      <c r="L31" s="283"/>
      <c r="M31" s="283"/>
      <c r="N31" s="283"/>
    </row>
    <row r="32" spans="1:14" s="229" customFormat="1" ht="15.75">
      <c r="A32" s="103" t="s">
        <v>40</v>
      </c>
      <c r="B32" s="91" t="s">
        <v>54</v>
      </c>
      <c r="C32" s="92" t="s">
        <v>43</v>
      </c>
      <c r="D32" s="429">
        <v>87670</v>
      </c>
      <c r="E32" s="429">
        <f t="shared" si="4"/>
        <v>10958.75</v>
      </c>
      <c r="F32" s="317">
        <f t="shared" si="1"/>
        <v>98628.75</v>
      </c>
      <c r="G32" s="435" t="s">
        <v>270</v>
      </c>
      <c r="K32" s="282"/>
      <c r="L32" s="283"/>
      <c r="M32" s="283"/>
      <c r="N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429">
        <v>88690</v>
      </c>
      <c r="E33" s="429">
        <f t="shared" si="4"/>
        <v>11086.25</v>
      </c>
      <c r="F33" s="317">
        <f t="shared" si="1"/>
        <v>99776.25</v>
      </c>
      <c r="G33" s="435" t="s">
        <v>270</v>
      </c>
      <c r="K33" s="285"/>
      <c r="L33" s="286"/>
      <c r="M33" s="286"/>
      <c r="N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440">
        <v>88690</v>
      </c>
      <c r="E34" s="429">
        <f t="shared" si="4"/>
        <v>11086.25</v>
      </c>
      <c r="F34" s="317">
        <f t="shared" si="1"/>
        <v>99776.25</v>
      </c>
      <c r="G34" s="435" t="s">
        <v>270</v>
      </c>
      <c r="K34" s="282"/>
      <c r="L34" s="283"/>
      <c r="M34" s="283"/>
      <c r="N34" s="283"/>
    </row>
    <row r="35" spans="1:236" s="229" customFormat="1" ht="15.75">
      <c r="A35" s="90" t="s">
        <v>63</v>
      </c>
      <c r="B35" s="91" t="s">
        <v>64</v>
      </c>
      <c r="C35" s="92"/>
      <c r="D35" s="429">
        <v>76190</v>
      </c>
      <c r="E35" s="429">
        <f>D35*12.5%</f>
        <v>9523.75</v>
      </c>
      <c r="F35" s="317">
        <f t="shared" si="1"/>
        <v>85713.75</v>
      </c>
      <c r="G35" s="435" t="s">
        <v>270</v>
      </c>
      <c r="K35" s="283"/>
      <c r="L35" s="283"/>
      <c r="M35" s="283"/>
      <c r="N35" s="283"/>
    </row>
    <row r="36" spans="1:236" s="229" customFormat="1" ht="15.75">
      <c r="A36" s="90" t="s">
        <v>63</v>
      </c>
      <c r="B36" s="91" t="s">
        <v>65</v>
      </c>
      <c r="C36" s="92"/>
      <c r="D36" s="440">
        <v>76190</v>
      </c>
      <c r="E36" s="429">
        <f>D36*12.5%</f>
        <v>9523.75</v>
      </c>
      <c r="F36" s="317">
        <f t="shared" si="1"/>
        <v>85713.75</v>
      </c>
      <c r="G36" s="435" t="s">
        <v>270</v>
      </c>
      <c r="K36" s="283"/>
      <c r="L36" s="283"/>
      <c r="M36" s="283"/>
      <c r="N36" s="283"/>
    </row>
    <row r="37" spans="1:236" s="283" customFormat="1" ht="16.5" thickBot="1">
      <c r="A37" s="371"/>
      <c r="B37" s="314"/>
      <c r="C37" s="315"/>
      <c r="D37" s="372"/>
      <c r="E37" s="167"/>
      <c r="F37" s="373"/>
      <c r="G37" s="167"/>
      <c r="H37" s="129"/>
      <c r="IB37" s="229"/>
    </row>
    <row r="38" spans="1:236" s="229" customFormat="1" ht="21" thickBot="1">
      <c r="A38" s="520" t="s">
        <v>66</v>
      </c>
      <c r="B38" s="521"/>
      <c r="C38" s="521"/>
      <c r="D38" s="521"/>
      <c r="E38" s="521"/>
      <c r="F38" s="521"/>
      <c r="G38" s="522"/>
      <c r="H38" s="301"/>
      <c r="L38" s="283"/>
      <c r="M38" s="283"/>
      <c r="N38" s="283"/>
      <c r="O38" s="283"/>
    </row>
    <row r="39" spans="1:236" s="287" customFormat="1" ht="15.75">
      <c r="A39" s="467" t="s">
        <v>7</v>
      </c>
      <c r="B39" s="467"/>
      <c r="C39" s="428" t="s">
        <v>8</v>
      </c>
      <c r="D39" s="428" t="s">
        <v>200</v>
      </c>
      <c r="E39" s="428" t="s">
        <v>11</v>
      </c>
      <c r="F39" s="374" t="s">
        <v>201</v>
      </c>
      <c r="G39" s="428"/>
      <c r="H39" s="288"/>
      <c r="L39" s="163"/>
      <c r="M39" s="163"/>
      <c r="N39" s="163"/>
      <c r="O39" s="163"/>
    </row>
    <row r="40" spans="1:236" s="175" customFormat="1" ht="15.75">
      <c r="A40" s="302" t="s">
        <v>26</v>
      </c>
      <c r="B40" s="303" t="s">
        <v>67</v>
      </c>
      <c r="C40" s="304" t="s">
        <v>68</v>
      </c>
      <c r="D40" s="81">
        <v>88045</v>
      </c>
      <c r="E40" s="81">
        <f t="shared" ref="E40:E45" si="5">D40*12.5%</f>
        <v>11005.625</v>
      </c>
      <c r="F40" s="369">
        <f t="shared" ref="F40:F64" si="6">D40+E40</f>
        <v>99050.625</v>
      </c>
      <c r="G40" s="435" t="s">
        <v>270</v>
      </c>
      <c r="H40" s="129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81">
        <v>88495</v>
      </c>
      <c r="E41" s="429">
        <f t="shared" si="5"/>
        <v>11061.875</v>
      </c>
      <c r="F41" s="317">
        <f t="shared" si="6"/>
        <v>99556.875</v>
      </c>
      <c r="G41" s="435" t="s">
        <v>270</v>
      </c>
      <c r="H41" s="129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429"/>
      <c r="E42" s="429"/>
      <c r="F42" s="317"/>
      <c r="G42" s="435" t="s">
        <v>270</v>
      </c>
      <c r="H42" s="129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429">
        <v>88495</v>
      </c>
      <c r="E43" s="429">
        <f t="shared" si="5"/>
        <v>11061.875</v>
      </c>
      <c r="F43" s="317">
        <f t="shared" si="6"/>
        <v>99556.875</v>
      </c>
      <c r="G43" s="435" t="s">
        <v>270</v>
      </c>
      <c r="H43" s="129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429">
        <v>87995</v>
      </c>
      <c r="E44" s="429">
        <f t="shared" si="5"/>
        <v>10999.375</v>
      </c>
      <c r="F44" s="317">
        <f t="shared" si="6"/>
        <v>98994.375</v>
      </c>
      <c r="G44" s="435" t="s">
        <v>270</v>
      </c>
      <c r="H44" s="129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429">
        <v>89495</v>
      </c>
      <c r="E45" s="429">
        <f t="shared" si="5"/>
        <v>11186.875</v>
      </c>
      <c r="F45" s="317">
        <f t="shared" si="6"/>
        <v>100681.875</v>
      </c>
      <c r="G45" s="435" t="s">
        <v>270</v>
      </c>
      <c r="H45" s="129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429"/>
      <c r="E46" s="429"/>
      <c r="F46" s="317"/>
      <c r="G46" s="435" t="s">
        <v>270</v>
      </c>
      <c r="H46" s="129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429">
        <v>91075</v>
      </c>
      <c r="E47" s="429">
        <f>D47*12.5%</f>
        <v>11384.375</v>
      </c>
      <c r="F47" s="317">
        <f t="shared" si="6"/>
        <v>102459.375</v>
      </c>
      <c r="G47" s="435" t="s">
        <v>270</v>
      </c>
      <c r="H47" s="129"/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429"/>
      <c r="E48" s="429"/>
      <c r="F48" s="317"/>
      <c r="G48" s="435" t="s">
        <v>270</v>
      </c>
      <c r="H48" s="129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429">
        <v>88985</v>
      </c>
      <c r="E49" s="429">
        <f t="shared" ref="E49:E53" si="7">D49*12.5%</f>
        <v>11123.125</v>
      </c>
      <c r="F49" s="317">
        <f t="shared" si="6"/>
        <v>100108.125</v>
      </c>
      <c r="G49" s="435" t="s">
        <v>270</v>
      </c>
      <c r="H49" s="129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429">
        <v>88985</v>
      </c>
      <c r="E50" s="429">
        <f t="shared" si="7"/>
        <v>11123.125</v>
      </c>
      <c r="F50" s="317">
        <f t="shared" si="6"/>
        <v>100108.125</v>
      </c>
      <c r="G50" s="435" t="s">
        <v>270</v>
      </c>
      <c r="H50" s="129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83">
        <v>94565</v>
      </c>
      <c r="E51" s="429">
        <f t="shared" si="7"/>
        <v>11820.625</v>
      </c>
      <c r="F51" s="317">
        <f t="shared" si="6"/>
        <v>106385.625</v>
      </c>
      <c r="G51" s="435" t="s">
        <v>270</v>
      </c>
      <c r="H51" s="129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83">
        <v>95685</v>
      </c>
      <c r="E52" s="429">
        <f t="shared" si="7"/>
        <v>11960.625</v>
      </c>
      <c r="F52" s="317">
        <f t="shared" si="6"/>
        <v>107645.625</v>
      </c>
      <c r="G52" s="435" t="s">
        <v>270</v>
      </c>
      <c r="H52" s="129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429">
        <v>97995</v>
      </c>
      <c r="E53" s="429">
        <f t="shared" si="7"/>
        <v>12249.375</v>
      </c>
      <c r="F53" s="317">
        <f t="shared" si="6"/>
        <v>110244.375</v>
      </c>
      <c r="G53" s="435" t="s">
        <v>270</v>
      </c>
      <c r="H53" s="129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429"/>
      <c r="E54" s="429"/>
      <c r="F54" s="317"/>
      <c r="G54" s="435" t="s">
        <v>270</v>
      </c>
      <c r="H54" s="129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>
        <v>98595</v>
      </c>
      <c r="E55" s="429">
        <f t="shared" ref="E55" si="8">D55*12.5%</f>
        <v>12324.375</v>
      </c>
      <c r="F55" s="317">
        <f t="shared" ref="F55" si="9">D55+E55</f>
        <v>110919.375</v>
      </c>
      <c r="G55" s="435" t="s">
        <v>270</v>
      </c>
      <c r="H55" s="129"/>
      <c r="L55" s="283"/>
      <c r="M55" s="283"/>
      <c r="N55" s="283"/>
      <c r="O55" s="283"/>
    </row>
    <row r="56" spans="1:15" s="287" customFormat="1" ht="15.75">
      <c r="A56" s="90" t="s">
        <v>99</v>
      </c>
      <c r="B56" s="91" t="s">
        <v>103</v>
      </c>
      <c r="C56" s="119" t="s">
        <v>104</v>
      </c>
      <c r="D56" s="78"/>
      <c r="E56" s="429"/>
      <c r="F56" s="317"/>
      <c r="G56" s="435" t="s">
        <v>270</v>
      </c>
      <c r="H56" s="129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>
        <v>93035</v>
      </c>
      <c r="E57" s="429">
        <f t="shared" ref="E57:E64" si="10">D57*12.5%</f>
        <v>11629.375</v>
      </c>
      <c r="F57" s="317">
        <f t="shared" si="6"/>
        <v>104664.375</v>
      </c>
      <c r="G57" s="435" t="s">
        <v>270</v>
      </c>
      <c r="H57" s="129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429">
        <v>98821</v>
      </c>
      <c r="E58" s="429">
        <f t="shared" si="10"/>
        <v>12352.625</v>
      </c>
      <c r="F58" s="317">
        <f t="shared" si="6"/>
        <v>111173.625</v>
      </c>
      <c r="G58" s="435" t="s">
        <v>270</v>
      </c>
      <c r="H58" s="129"/>
    </row>
    <row r="59" spans="1:15" s="229" customFormat="1" ht="15.75">
      <c r="A59" s="90" t="s">
        <v>63</v>
      </c>
      <c r="B59" s="91" t="s">
        <v>112</v>
      </c>
      <c r="C59" s="120"/>
      <c r="D59" s="429">
        <v>83245</v>
      </c>
      <c r="E59" s="429">
        <f t="shared" si="10"/>
        <v>10405.625</v>
      </c>
      <c r="F59" s="317">
        <f t="shared" si="6"/>
        <v>93650.625</v>
      </c>
      <c r="G59" s="435" t="s">
        <v>270</v>
      </c>
      <c r="H59" s="129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429">
        <v>85095</v>
      </c>
      <c r="E60" s="429">
        <f t="shared" si="10"/>
        <v>10636.875</v>
      </c>
      <c r="F60" s="317">
        <f t="shared" si="6"/>
        <v>95731.875</v>
      </c>
      <c r="G60" s="435" t="s">
        <v>270</v>
      </c>
      <c r="H60" s="129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429">
        <v>87345</v>
      </c>
      <c r="E61" s="429">
        <f t="shared" si="10"/>
        <v>10918.125</v>
      </c>
      <c r="F61" s="317">
        <f t="shared" si="6"/>
        <v>98263.125</v>
      </c>
      <c r="G61" s="435" t="s">
        <v>270</v>
      </c>
      <c r="H61" s="129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429">
        <v>84595</v>
      </c>
      <c r="E62" s="429">
        <f t="shared" si="10"/>
        <v>10574.375</v>
      </c>
      <c r="F62" s="317">
        <f t="shared" si="6"/>
        <v>95169.375</v>
      </c>
      <c r="G62" s="435" t="s">
        <v>270</v>
      </c>
      <c r="H62" s="129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429">
        <v>85585</v>
      </c>
      <c r="E63" s="429">
        <f t="shared" si="10"/>
        <v>10698.125</v>
      </c>
      <c r="F63" s="317">
        <f t="shared" si="6"/>
        <v>96283.125</v>
      </c>
      <c r="G63" s="435" t="s">
        <v>270</v>
      </c>
      <c r="H63" s="129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429">
        <v>84995</v>
      </c>
      <c r="E64" s="429">
        <f t="shared" si="10"/>
        <v>10624.375</v>
      </c>
      <c r="F64" s="317">
        <f t="shared" si="6"/>
        <v>95619.375</v>
      </c>
      <c r="G64" s="435" t="s">
        <v>270</v>
      </c>
      <c r="H64" s="129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167"/>
      <c r="H65" s="170"/>
      <c r="L65" s="283"/>
      <c r="M65" s="283"/>
      <c r="N65" s="283"/>
      <c r="O65" s="283"/>
    </row>
    <row r="66" spans="1:15" s="229" customFormat="1" ht="16.5" thickBot="1">
      <c r="A66" s="458" t="s">
        <v>118</v>
      </c>
      <c r="B66" s="459"/>
      <c r="C66" s="459"/>
      <c r="D66" s="459"/>
      <c r="E66" s="459"/>
      <c r="F66" s="459"/>
      <c r="G66" s="460"/>
      <c r="H66" s="301"/>
      <c r="L66" s="283"/>
      <c r="M66" s="283"/>
      <c r="N66" s="283"/>
      <c r="O66" s="283"/>
    </row>
    <row r="67" spans="1:15" s="229" customFormat="1" ht="16.5" thickBot="1">
      <c r="A67" s="467" t="s">
        <v>7</v>
      </c>
      <c r="B67" s="467"/>
      <c r="C67" s="428" t="s">
        <v>8</v>
      </c>
      <c r="D67" s="437" t="s">
        <v>200</v>
      </c>
      <c r="E67" s="438" t="s">
        <v>11</v>
      </c>
      <c r="F67" s="439" t="s">
        <v>201</v>
      </c>
      <c r="G67" s="434"/>
      <c r="H67" s="288"/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431">
        <v>90995</v>
      </c>
      <c r="E68" s="429">
        <f t="shared" ref="E68:E78" si="11">D68*12.5%</f>
        <v>11374.375</v>
      </c>
      <c r="F68" s="317">
        <f t="shared" ref="F68:F78" si="12">D68+E68</f>
        <v>102369.375</v>
      </c>
      <c r="G68" s="435" t="s">
        <v>270</v>
      </c>
      <c r="H68" s="129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429">
        <v>91045</v>
      </c>
      <c r="E69" s="429">
        <f t="shared" si="11"/>
        <v>11380.625</v>
      </c>
      <c r="F69" s="317">
        <f t="shared" si="12"/>
        <v>102425.625</v>
      </c>
      <c r="G69" s="435" t="s">
        <v>270</v>
      </c>
      <c r="H69" s="129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429">
        <v>91545</v>
      </c>
      <c r="E70" s="429">
        <f t="shared" si="11"/>
        <v>11443.125</v>
      </c>
      <c r="F70" s="317">
        <f t="shared" si="12"/>
        <v>102988.125</v>
      </c>
      <c r="G70" s="435" t="s">
        <v>270</v>
      </c>
      <c r="H70" s="129"/>
      <c r="I70" s="284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429">
        <v>93395</v>
      </c>
      <c r="E71" s="429">
        <f t="shared" si="11"/>
        <v>11674.375</v>
      </c>
      <c r="F71" s="317">
        <f t="shared" si="12"/>
        <v>105069.375</v>
      </c>
      <c r="G71" s="435" t="s">
        <v>270</v>
      </c>
      <c r="H71" s="129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429">
        <v>93395</v>
      </c>
      <c r="E72" s="429">
        <f t="shared" si="11"/>
        <v>11674.375</v>
      </c>
      <c r="F72" s="317">
        <f t="shared" si="12"/>
        <v>105069.375</v>
      </c>
      <c r="G72" s="435" t="s">
        <v>270</v>
      </c>
      <c r="H72" s="129"/>
      <c r="L72" s="288"/>
      <c r="M72" s="288"/>
      <c r="N72" s="288"/>
      <c r="O72" s="288"/>
    </row>
    <row r="73" spans="1:15" s="169" customFormat="1" ht="15.75">
      <c r="A73" s="132" t="s">
        <v>132</v>
      </c>
      <c r="B73" s="133" t="s">
        <v>135</v>
      </c>
      <c r="C73" s="92" t="s">
        <v>134</v>
      </c>
      <c r="D73" s="429">
        <v>95185</v>
      </c>
      <c r="E73" s="429">
        <f t="shared" si="11"/>
        <v>11898.125</v>
      </c>
      <c r="F73" s="317">
        <f t="shared" si="12"/>
        <v>107083.125</v>
      </c>
      <c r="G73" s="435" t="s">
        <v>270</v>
      </c>
      <c r="H73" s="129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429">
        <v>94345</v>
      </c>
      <c r="E74" s="429">
        <f t="shared" si="11"/>
        <v>11793.125</v>
      </c>
      <c r="F74" s="317">
        <f t="shared" si="12"/>
        <v>106138.125</v>
      </c>
      <c r="G74" s="435" t="s">
        <v>270</v>
      </c>
      <c r="H74" s="129"/>
      <c r="I74" s="175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429">
        <v>94645</v>
      </c>
      <c r="E75" s="429">
        <f t="shared" si="11"/>
        <v>11830.625</v>
      </c>
      <c r="F75" s="317">
        <f t="shared" si="12"/>
        <v>106475.625</v>
      </c>
      <c r="G75" s="435" t="s">
        <v>270</v>
      </c>
      <c r="H75" s="129"/>
      <c r="I75" s="175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429">
        <v>89995</v>
      </c>
      <c r="E76" s="429">
        <f t="shared" si="11"/>
        <v>11249.375</v>
      </c>
      <c r="F76" s="317">
        <f t="shared" si="12"/>
        <v>101244.375</v>
      </c>
      <c r="G76" s="435" t="s">
        <v>270</v>
      </c>
      <c r="H76" s="129"/>
      <c r="I76" s="284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429">
        <v>87995</v>
      </c>
      <c r="E77" s="429">
        <f t="shared" si="11"/>
        <v>10999.375</v>
      </c>
      <c r="F77" s="317">
        <f t="shared" si="12"/>
        <v>98994.375</v>
      </c>
      <c r="G77" s="435" t="s">
        <v>270</v>
      </c>
      <c r="H77" s="129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430">
        <v>88345</v>
      </c>
      <c r="E78" s="430">
        <f t="shared" si="11"/>
        <v>11043.125</v>
      </c>
      <c r="F78" s="370">
        <f t="shared" si="12"/>
        <v>99388.125</v>
      </c>
      <c r="G78" s="435" t="s">
        <v>270</v>
      </c>
      <c r="H78" s="129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 t="s">
        <v>141</v>
      </c>
      <c r="E79" s="174"/>
      <c r="F79" s="129"/>
      <c r="G79" s="129"/>
      <c r="H79" s="129"/>
      <c r="L79" s="283"/>
      <c r="M79" s="283"/>
      <c r="N79" s="283"/>
      <c r="O79" s="283"/>
    </row>
    <row r="80" spans="1:15" s="229" customFormat="1" ht="16.5" thickBot="1">
      <c r="A80" s="468" t="s">
        <v>139</v>
      </c>
      <c r="B80" s="469"/>
      <c r="C80" s="469"/>
      <c r="D80" s="469"/>
      <c r="E80" s="470"/>
      <c r="F80" s="523"/>
      <c r="G80" s="524"/>
      <c r="H80" s="170"/>
      <c r="L80" s="283"/>
      <c r="M80" s="283"/>
      <c r="N80" s="283"/>
      <c r="O80" s="283"/>
    </row>
    <row r="81" spans="1:15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15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</row>
    <row r="88" spans="1:15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</row>
    <row r="89" spans="1:15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</row>
    <row r="90" spans="1:15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</row>
    <row r="91" spans="1:15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</row>
    <row r="92" spans="1:15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</row>
    <row r="104" spans="1:8">
      <c r="A104" s="12"/>
      <c r="B104" s="12"/>
      <c r="C104" s="433"/>
      <c r="D104" s="433"/>
      <c r="E104" s="433"/>
      <c r="F104" s="9"/>
      <c r="G104" s="9"/>
      <c r="H104" s="9"/>
    </row>
  </sheetData>
  <mergeCells count="18">
    <mergeCell ref="H1:H4"/>
    <mergeCell ref="B1:F1"/>
    <mergeCell ref="A66:G66"/>
    <mergeCell ref="A8:G8"/>
    <mergeCell ref="A9:B9"/>
    <mergeCell ref="A38:G38"/>
    <mergeCell ref="A39:B39"/>
    <mergeCell ref="A1:A4"/>
    <mergeCell ref="B2:F2"/>
    <mergeCell ref="B3:F3"/>
    <mergeCell ref="B4:F4"/>
    <mergeCell ref="A6:F6"/>
    <mergeCell ref="A7:F7"/>
    <mergeCell ref="A67:B67"/>
    <mergeCell ref="A80:E80"/>
    <mergeCell ref="F80:G80"/>
    <mergeCell ref="A81:B81"/>
    <mergeCell ref="D81:E81"/>
  </mergeCells>
  <pageMargins left="0.7" right="0.7" top="0.75" bottom="0.75" header="0.3" footer="0.3"/>
  <pageSetup scale="46" orientation="portrait" horizontalDpi="4294967293" verticalDpi="4294967293" r:id="rId1"/>
  <colBreaks count="1" manualBreakCount="1">
    <brk id="7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workbookViewId="0">
      <selection activeCell="H7" sqref="H7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4.85546875" style="2"/>
    <col min="4" max="4" width="27.7109375" style="2" customWidth="1"/>
    <col min="5" max="5" width="14.85546875" style="2"/>
    <col min="6" max="6" width="33.85546875" style="2" customWidth="1"/>
    <col min="7" max="7" width="14.85546875" style="2"/>
    <col min="8" max="8" width="20.7109375" style="2" customWidth="1"/>
    <col min="9" max="9" width="19.28515625" style="2" customWidth="1"/>
  </cols>
  <sheetData>
    <row r="1" spans="1:15" ht="35.25">
      <c r="A1" s="463"/>
      <c r="B1" s="481" t="s">
        <v>0</v>
      </c>
      <c r="C1" s="481"/>
      <c r="D1" s="481"/>
      <c r="E1" s="481"/>
      <c r="F1" s="481"/>
      <c r="G1" s="481"/>
      <c r="H1" s="481"/>
      <c r="I1" s="463"/>
    </row>
    <row r="2" spans="1:15">
      <c r="A2" s="463"/>
      <c r="B2" s="466" t="s">
        <v>1</v>
      </c>
      <c r="C2" s="466"/>
      <c r="D2" s="466"/>
      <c r="E2" s="466"/>
      <c r="F2" s="466"/>
      <c r="G2" s="466"/>
      <c r="H2" s="466"/>
      <c r="I2" s="463"/>
    </row>
    <row r="3" spans="1:15">
      <c r="A3" s="463"/>
      <c r="B3" s="557" t="s">
        <v>2</v>
      </c>
      <c r="C3" s="557"/>
      <c r="D3" s="557"/>
      <c r="E3" s="557"/>
      <c r="F3" s="557"/>
      <c r="G3" s="557"/>
      <c r="H3" s="557"/>
      <c r="I3" s="463"/>
    </row>
    <row r="4" spans="1:15">
      <c r="A4" s="463"/>
      <c r="B4" s="466" t="s">
        <v>3</v>
      </c>
      <c r="C4" s="466"/>
      <c r="D4" s="466"/>
      <c r="E4" s="466"/>
      <c r="F4" s="466"/>
      <c r="G4" s="466"/>
      <c r="H4" s="466"/>
      <c r="I4" s="463"/>
    </row>
    <row r="5" spans="1:15" ht="15.75" thickBot="1"/>
    <row r="6" spans="1:15" ht="15.75" thickBot="1">
      <c r="A6" s="535" t="s">
        <v>197</v>
      </c>
      <c r="B6" s="536"/>
      <c r="C6" s="536"/>
      <c r="D6" s="536"/>
      <c r="E6" s="536"/>
      <c r="F6" s="536"/>
      <c r="G6" s="536"/>
      <c r="H6" s="31" t="s">
        <v>202</v>
      </c>
      <c r="I6" s="33"/>
    </row>
    <row r="7" spans="1:15" ht="15.75" thickBot="1">
      <c r="A7" s="535" t="s">
        <v>249</v>
      </c>
      <c r="B7" s="536"/>
      <c r="C7" s="536"/>
      <c r="D7" s="536"/>
      <c r="E7" s="536"/>
      <c r="F7" s="536"/>
      <c r="G7" s="536"/>
      <c r="H7" s="4" t="s">
        <v>271</v>
      </c>
      <c r="I7" s="34"/>
    </row>
    <row r="8" spans="1:15">
      <c r="A8" s="553" t="s">
        <v>199</v>
      </c>
      <c r="B8" s="554"/>
      <c r="C8" s="554"/>
      <c r="D8" s="554"/>
      <c r="E8" s="554"/>
      <c r="F8" s="554"/>
      <c r="G8" s="554"/>
      <c r="H8" s="554"/>
      <c r="I8" s="35"/>
    </row>
    <row r="9" spans="1:15" s="62" customFormat="1" ht="15.75">
      <c r="A9" s="509" t="s">
        <v>7</v>
      </c>
      <c r="B9" s="509"/>
      <c r="C9" s="61" t="s">
        <v>8</v>
      </c>
      <c r="D9" s="61" t="s">
        <v>200</v>
      </c>
      <c r="E9" s="61" t="s">
        <v>11</v>
      </c>
      <c r="F9" s="61" t="s">
        <v>201</v>
      </c>
      <c r="G9" s="555"/>
      <c r="H9" s="556"/>
    </row>
    <row r="10" spans="1:15" s="229" customFormat="1" ht="15.75">
      <c r="A10" s="90" t="s">
        <v>15</v>
      </c>
      <c r="B10" s="91" t="s">
        <v>16</v>
      </c>
      <c r="C10" s="92" t="s">
        <v>17</v>
      </c>
      <c r="D10" s="82">
        <v>82651</v>
      </c>
      <c r="E10" s="82">
        <f t="shared" ref="E10:E15" si="0">D10*12.5%</f>
        <v>10331.375</v>
      </c>
      <c r="F10" s="87">
        <f>D10+E10</f>
        <v>92982.375</v>
      </c>
      <c r="G10" s="537" t="s">
        <v>262</v>
      </c>
      <c r="H10" s="541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82"/>
      <c r="E11" s="82"/>
      <c r="F11" s="87"/>
      <c r="G11" s="537"/>
      <c r="H11" s="541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82"/>
      <c r="E12" s="82"/>
      <c r="F12" s="87"/>
      <c r="G12" s="537"/>
      <c r="H12" s="541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82"/>
      <c r="E13" s="82"/>
      <c r="F13" s="87"/>
      <c r="G13" s="537"/>
      <c r="H13" s="541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82">
        <v>83451</v>
      </c>
      <c r="E14" s="82">
        <f t="shared" si="0"/>
        <v>10431.375</v>
      </c>
      <c r="F14" s="87">
        <f t="shared" ref="F14:F29" si="1">D14+E14</f>
        <v>93882.375</v>
      </c>
      <c r="G14" s="537" t="s">
        <v>262</v>
      </c>
      <c r="H14" s="541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413">
        <v>86821</v>
      </c>
      <c r="E15" s="413">
        <f t="shared" si="0"/>
        <v>10852.625</v>
      </c>
      <c r="F15" s="87">
        <f t="shared" si="1"/>
        <v>97673.625</v>
      </c>
      <c r="G15" s="542" t="s">
        <v>262</v>
      </c>
      <c r="H15" s="546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82"/>
      <c r="E16" s="82"/>
      <c r="F16" s="87"/>
      <c r="G16" s="537"/>
      <c r="H16" s="541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82"/>
      <c r="E17" s="82"/>
      <c r="F17" s="87"/>
      <c r="G17" s="537"/>
      <c r="H17" s="541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82"/>
      <c r="E18" s="82"/>
      <c r="F18" s="87"/>
      <c r="G18" s="537"/>
      <c r="H18" s="541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87"/>
      <c r="G19" s="537"/>
      <c r="H19" s="541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82"/>
      <c r="E20" s="82"/>
      <c r="F20" s="87"/>
      <c r="G20" s="537"/>
      <c r="H20" s="541"/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537"/>
      <c r="H21" s="541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82">
        <v>92601</v>
      </c>
      <c r="E22" s="82">
        <f t="shared" ref="E22:E29" si="2">D22*12.5%</f>
        <v>11575.125</v>
      </c>
      <c r="F22" s="87">
        <f t="shared" si="1"/>
        <v>104176.125</v>
      </c>
      <c r="G22" s="537" t="s">
        <v>262</v>
      </c>
      <c r="H22" s="541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82">
        <v>88851</v>
      </c>
      <c r="E23" s="82">
        <f t="shared" si="2"/>
        <v>11106.375</v>
      </c>
      <c r="F23" s="87">
        <f t="shared" si="1"/>
        <v>99957.375</v>
      </c>
      <c r="G23" s="537" t="s">
        <v>262</v>
      </c>
      <c r="H23" s="541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82">
        <v>92801</v>
      </c>
      <c r="E24" s="82">
        <f t="shared" si="2"/>
        <v>11600.125</v>
      </c>
      <c r="F24" s="87">
        <f t="shared" si="1"/>
        <v>104401.125</v>
      </c>
      <c r="G24" s="537" t="s">
        <v>262</v>
      </c>
      <c r="H24" s="541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542"/>
      <c r="H25" s="547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82">
        <v>88771</v>
      </c>
      <c r="E26" s="82">
        <f t="shared" si="2"/>
        <v>11096.375</v>
      </c>
      <c r="F26" s="87">
        <f t="shared" si="1"/>
        <v>99867.375</v>
      </c>
      <c r="G26" s="537" t="s">
        <v>262</v>
      </c>
      <c r="H26" s="541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82">
        <v>89151</v>
      </c>
      <c r="E27" s="82">
        <f t="shared" si="2"/>
        <v>11143.875</v>
      </c>
      <c r="F27" s="87">
        <f t="shared" si="1"/>
        <v>100294.875</v>
      </c>
      <c r="G27" s="537" t="s">
        <v>262</v>
      </c>
      <c r="H27" s="541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82">
        <v>90451</v>
      </c>
      <c r="E28" s="82">
        <f t="shared" si="2"/>
        <v>11306.375</v>
      </c>
      <c r="F28" s="87">
        <f t="shared" si="1"/>
        <v>101757.375</v>
      </c>
      <c r="G28" s="537" t="s">
        <v>262</v>
      </c>
      <c r="H28" s="541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82">
        <v>89131</v>
      </c>
      <c r="E29" s="82">
        <f t="shared" si="2"/>
        <v>11141.375</v>
      </c>
      <c r="F29" s="87">
        <f t="shared" si="1"/>
        <v>100272.375</v>
      </c>
      <c r="G29" s="537" t="s">
        <v>262</v>
      </c>
      <c r="H29" s="541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82"/>
      <c r="E30" s="82"/>
      <c r="F30" s="87"/>
      <c r="G30" s="542"/>
      <c r="H30" s="546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82"/>
      <c r="E31" s="82"/>
      <c r="F31" s="87"/>
      <c r="G31" s="542"/>
      <c r="H31" s="546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82"/>
      <c r="E32" s="82"/>
      <c r="F32" s="87"/>
      <c r="G32" s="542"/>
      <c r="H32" s="546"/>
      <c r="L32" s="282"/>
      <c r="M32" s="283"/>
      <c r="N32" s="283"/>
      <c r="O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82"/>
      <c r="E33" s="82"/>
      <c r="F33" s="87"/>
      <c r="G33" s="542"/>
      <c r="H33" s="546"/>
      <c r="L33" s="285"/>
      <c r="M33" s="286"/>
      <c r="N33" s="286"/>
      <c r="O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82"/>
      <c r="E34" s="82"/>
      <c r="F34" s="87"/>
      <c r="G34" s="542"/>
      <c r="H34" s="547"/>
      <c r="L34" s="282"/>
      <c r="M34" s="283"/>
      <c r="N34" s="283"/>
      <c r="O34" s="283"/>
    </row>
    <row r="35" spans="1:237" s="229" customFormat="1" ht="15.75">
      <c r="A35" s="90" t="s">
        <v>63</v>
      </c>
      <c r="B35" s="91" t="s">
        <v>64</v>
      </c>
      <c r="C35" s="92"/>
      <c r="D35" s="82"/>
      <c r="E35" s="82"/>
      <c r="F35" s="87"/>
      <c r="G35" s="542"/>
      <c r="H35" s="547"/>
      <c r="L35" s="283"/>
      <c r="M35" s="283"/>
      <c r="N35" s="283"/>
      <c r="O35" s="283"/>
    </row>
    <row r="36" spans="1:237" s="229" customFormat="1" ht="15.75">
      <c r="A36" s="90" t="s">
        <v>63</v>
      </c>
      <c r="B36" s="91" t="s">
        <v>65</v>
      </c>
      <c r="C36" s="92"/>
      <c r="D36" s="82"/>
      <c r="E36" s="82"/>
      <c r="F36" s="87"/>
      <c r="G36" s="542"/>
      <c r="H36" s="547"/>
      <c r="L36" s="283"/>
      <c r="M36" s="283"/>
      <c r="N36" s="283"/>
      <c r="O36" s="283"/>
    </row>
    <row r="37" spans="1:237" s="283" customFormat="1" ht="15.75">
      <c r="A37" s="299"/>
      <c r="B37" s="91"/>
      <c r="C37" s="92"/>
      <c r="D37" s="300"/>
      <c r="E37" s="78"/>
      <c r="F37" s="78"/>
      <c r="G37" s="78"/>
      <c r="H37" s="78"/>
      <c r="I37" s="129"/>
      <c r="IC37" s="229"/>
    </row>
    <row r="38" spans="1:237" s="229" customFormat="1" ht="20.25">
      <c r="A38" s="548" t="s">
        <v>260</v>
      </c>
      <c r="B38" s="549"/>
      <c r="C38" s="549"/>
      <c r="D38" s="549"/>
      <c r="E38" s="549"/>
      <c r="F38" s="549"/>
      <c r="G38" s="549"/>
      <c r="H38" s="550"/>
      <c r="I38" s="301"/>
      <c r="M38" s="283"/>
      <c r="N38" s="283"/>
      <c r="O38" s="283"/>
      <c r="P38" s="283"/>
    </row>
    <row r="39" spans="1:237" s="287" customFormat="1" ht="15.75">
      <c r="A39" s="480" t="s">
        <v>7</v>
      </c>
      <c r="B39" s="480"/>
      <c r="C39" s="165" t="s">
        <v>8</v>
      </c>
      <c r="D39" s="165" t="s">
        <v>200</v>
      </c>
      <c r="E39" s="165" t="s">
        <v>11</v>
      </c>
      <c r="F39" s="165" t="s">
        <v>201</v>
      </c>
      <c r="G39" s="480"/>
      <c r="H39" s="480"/>
      <c r="I39" s="288"/>
      <c r="M39" s="163"/>
      <c r="N39" s="163"/>
      <c r="O39" s="163"/>
      <c r="P39" s="163"/>
    </row>
    <row r="40" spans="1:237" s="175" customFormat="1" ht="15.75">
      <c r="A40" s="302" t="s">
        <v>26</v>
      </c>
      <c r="B40" s="303" t="s">
        <v>67</v>
      </c>
      <c r="C40" s="304" t="s">
        <v>68</v>
      </c>
      <c r="D40" s="81"/>
      <c r="E40" s="81"/>
      <c r="F40" s="305"/>
      <c r="G40" s="551"/>
      <c r="H40" s="552"/>
      <c r="I40" s="129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81"/>
      <c r="E41" s="82"/>
      <c r="F41" s="87"/>
      <c r="G41" s="542"/>
      <c r="H41" s="543"/>
      <c r="I41" s="129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82"/>
      <c r="E42" s="82"/>
      <c r="F42" s="87"/>
      <c r="G42" s="542"/>
      <c r="H42" s="543"/>
      <c r="I42" s="129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82">
        <v>90006</v>
      </c>
      <c r="E43" s="82">
        <f t="shared" ref="E43:E44" si="3">D43*12.5%</f>
        <v>11250.75</v>
      </c>
      <c r="F43" s="87">
        <f t="shared" ref="F43:F44" si="4">D43+E43</f>
        <v>101256.75</v>
      </c>
      <c r="G43" s="537" t="s">
        <v>262</v>
      </c>
      <c r="H43" s="541"/>
      <c r="I43" s="129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82">
        <v>89256</v>
      </c>
      <c r="E44" s="82">
        <f t="shared" si="3"/>
        <v>11157</v>
      </c>
      <c r="F44" s="87">
        <f t="shared" si="4"/>
        <v>100413</v>
      </c>
      <c r="G44" s="537" t="s">
        <v>262</v>
      </c>
      <c r="H44" s="541"/>
      <c r="I44" s="129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82"/>
      <c r="E45" s="82"/>
      <c r="F45" s="87"/>
      <c r="G45" s="542"/>
      <c r="H45" s="543"/>
      <c r="I45" s="129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87"/>
      <c r="G46" s="542"/>
      <c r="H46" s="543"/>
      <c r="I46" s="129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82"/>
      <c r="E47" s="82"/>
      <c r="F47" s="87"/>
      <c r="G47" s="542"/>
      <c r="H47" s="543"/>
      <c r="I47" s="129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82"/>
      <c r="E48" s="82"/>
      <c r="F48" s="87"/>
      <c r="G48" s="542"/>
      <c r="H48" s="543"/>
      <c r="I48" s="129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82"/>
      <c r="E49" s="82"/>
      <c r="F49" s="87"/>
      <c r="G49" s="542"/>
      <c r="H49" s="543"/>
      <c r="I49" s="129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82"/>
      <c r="E50" s="82"/>
      <c r="F50" s="87"/>
      <c r="G50" s="542"/>
      <c r="H50" s="543"/>
      <c r="I50" s="129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83"/>
      <c r="E51" s="82"/>
      <c r="F51" s="87"/>
      <c r="G51" s="542"/>
      <c r="H51" s="543"/>
      <c r="I51" s="129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83"/>
      <c r="E52" s="82"/>
      <c r="F52" s="87"/>
      <c r="G52" s="542"/>
      <c r="H52" s="543"/>
      <c r="I52" s="129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82"/>
      <c r="E53" s="82"/>
      <c r="F53" s="87"/>
      <c r="G53" s="542"/>
      <c r="H53" s="543"/>
      <c r="I53" s="129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82"/>
      <c r="E54" s="82"/>
      <c r="F54" s="87"/>
      <c r="G54" s="542"/>
      <c r="H54" s="543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82"/>
      <c r="F55" s="87"/>
      <c r="G55" s="542"/>
      <c r="H55" s="543"/>
      <c r="I55" s="129"/>
      <c r="M55" s="283"/>
      <c r="N55" s="283"/>
      <c r="O55" s="283"/>
      <c r="P55" s="283"/>
    </row>
    <row r="56" spans="1:16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87"/>
      <c r="G56" s="542"/>
      <c r="H56" s="543"/>
      <c r="I56" s="129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82"/>
      <c r="F57" s="87"/>
      <c r="G57" s="542"/>
      <c r="H57" s="543"/>
      <c r="I57" s="129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82"/>
      <c r="F58" s="87"/>
      <c r="G58" s="542"/>
      <c r="H58" s="543"/>
      <c r="I58" s="129"/>
    </row>
    <row r="59" spans="1:16" s="229" customFormat="1" ht="15.75">
      <c r="A59" s="90" t="s">
        <v>63</v>
      </c>
      <c r="B59" s="91" t="s">
        <v>112</v>
      </c>
      <c r="C59" s="120"/>
      <c r="D59" s="82"/>
      <c r="E59" s="82"/>
      <c r="F59" s="87"/>
      <c r="G59" s="542"/>
      <c r="H59" s="543"/>
      <c r="I59" s="129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82"/>
      <c r="E60" s="82"/>
      <c r="F60" s="87"/>
      <c r="G60" s="542"/>
      <c r="H60" s="543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82"/>
      <c r="E61" s="82"/>
      <c r="F61" s="87"/>
      <c r="G61" s="542"/>
      <c r="H61" s="543"/>
      <c r="I61" s="129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82"/>
      <c r="E62" s="82"/>
      <c r="F62" s="87"/>
      <c r="G62" s="542"/>
      <c r="H62" s="543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82"/>
      <c r="E63" s="82"/>
      <c r="F63" s="87"/>
      <c r="G63" s="542"/>
      <c r="H63" s="543"/>
      <c r="I63" s="129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82"/>
      <c r="E64" s="82"/>
      <c r="F64" s="87"/>
      <c r="G64" s="542"/>
      <c r="H64" s="543"/>
      <c r="I64" s="129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58" t="s">
        <v>118</v>
      </c>
      <c r="B66" s="459"/>
      <c r="C66" s="459"/>
      <c r="D66" s="459"/>
      <c r="E66" s="459"/>
      <c r="F66" s="459"/>
      <c r="G66" s="459"/>
      <c r="H66" s="459"/>
      <c r="I66" s="301"/>
      <c r="M66" s="283"/>
      <c r="N66" s="283"/>
      <c r="O66" s="283"/>
      <c r="P66" s="283"/>
    </row>
    <row r="67" spans="1:16" s="229" customFormat="1" ht="16.5" thickBot="1">
      <c r="A67" s="467" t="s">
        <v>7</v>
      </c>
      <c r="B67" s="467"/>
      <c r="C67" s="111" t="s">
        <v>8</v>
      </c>
      <c r="D67" s="308" t="s">
        <v>200</v>
      </c>
      <c r="E67" s="309" t="s">
        <v>11</v>
      </c>
      <c r="F67" s="309" t="s">
        <v>201</v>
      </c>
      <c r="G67" s="544"/>
      <c r="H67" s="545"/>
      <c r="I67" s="288"/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310">
        <v>92906</v>
      </c>
      <c r="E68" s="82">
        <f t="shared" ref="E68" si="5">D68*12.5%</f>
        <v>11613.25</v>
      </c>
      <c r="F68" s="87">
        <f t="shared" ref="F68" si="6">D68+E68</f>
        <v>104519.25</v>
      </c>
      <c r="G68" s="537" t="s">
        <v>262</v>
      </c>
      <c r="H68" s="541"/>
      <c r="I68" s="129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92956</v>
      </c>
      <c r="E69" s="82">
        <f t="shared" ref="E69:E73" si="7">D69*12.5%</f>
        <v>11619.5</v>
      </c>
      <c r="F69" s="87">
        <f t="shared" ref="F69:F73" si="8">D69+E69</f>
        <v>104575.5</v>
      </c>
      <c r="G69" s="537" t="s">
        <v>262</v>
      </c>
      <c r="H69" s="541"/>
      <c r="I69" s="129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93456</v>
      </c>
      <c r="E70" s="82">
        <f t="shared" si="7"/>
        <v>11682</v>
      </c>
      <c r="F70" s="87">
        <f t="shared" si="8"/>
        <v>105138</v>
      </c>
      <c r="G70" s="537" t="s">
        <v>262</v>
      </c>
      <c r="H70" s="541"/>
      <c r="I70" s="129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94806</v>
      </c>
      <c r="E71" s="82">
        <f t="shared" si="7"/>
        <v>11850.75</v>
      </c>
      <c r="F71" s="87">
        <f t="shared" si="8"/>
        <v>106656.75</v>
      </c>
      <c r="G71" s="537" t="s">
        <v>262</v>
      </c>
      <c r="H71" s="541"/>
      <c r="I71" s="129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95056</v>
      </c>
      <c r="E72" s="82">
        <f t="shared" si="7"/>
        <v>11882</v>
      </c>
      <c r="F72" s="87">
        <f t="shared" si="8"/>
        <v>106938</v>
      </c>
      <c r="G72" s="537" t="s">
        <v>262</v>
      </c>
      <c r="H72" s="541"/>
      <c r="I72" s="129"/>
      <c r="M72" s="288"/>
      <c r="N72" s="288"/>
      <c r="O72" s="288"/>
      <c r="P72" s="288"/>
    </row>
    <row r="73" spans="1:16" s="169" customFormat="1" ht="15.75">
      <c r="A73" s="132" t="s">
        <v>132</v>
      </c>
      <c r="B73" s="133" t="s">
        <v>135</v>
      </c>
      <c r="C73" s="92" t="s">
        <v>134</v>
      </c>
      <c r="D73" s="82">
        <v>96846</v>
      </c>
      <c r="E73" s="82">
        <f t="shared" si="7"/>
        <v>12105.75</v>
      </c>
      <c r="F73" s="87">
        <f t="shared" si="8"/>
        <v>108951.75</v>
      </c>
      <c r="G73" s="537" t="s">
        <v>262</v>
      </c>
      <c r="H73" s="541"/>
      <c r="I73" s="129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82"/>
      <c r="F74" s="87"/>
      <c r="G74" s="537"/>
      <c r="H74" s="538"/>
      <c r="I74" s="129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82"/>
      <c r="F75" s="87"/>
      <c r="G75" s="537"/>
      <c r="H75" s="538"/>
      <c r="I75" s="129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82"/>
      <c r="E76" s="82"/>
      <c r="F76" s="87"/>
      <c r="G76" s="537"/>
      <c r="H76" s="538"/>
      <c r="I76" s="129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82"/>
      <c r="E77" s="82"/>
      <c r="F77" s="87"/>
      <c r="G77" s="537"/>
      <c r="H77" s="538"/>
      <c r="I77" s="129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311"/>
      <c r="E78" s="311"/>
      <c r="F78" s="312"/>
      <c r="G78" s="539"/>
      <c r="H78" s="540"/>
      <c r="I78" s="129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68" t="s">
        <v>139</v>
      </c>
      <c r="B80" s="469"/>
      <c r="C80" s="469"/>
      <c r="D80" s="469"/>
      <c r="E80" s="470"/>
      <c r="F80" s="523"/>
      <c r="G80" s="524"/>
      <c r="H80" s="524"/>
      <c r="I80" s="170"/>
      <c r="M80" s="283"/>
      <c r="N80" s="283"/>
      <c r="O80" s="283"/>
      <c r="P80" s="283"/>
    </row>
    <row r="81" spans="1:16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188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84">
    <mergeCell ref="A1:A4"/>
    <mergeCell ref="B1:H1"/>
    <mergeCell ref="I1:I4"/>
    <mergeCell ref="B2:H2"/>
    <mergeCell ref="B3:H3"/>
    <mergeCell ref="B4:H4"/>
    <mergeCell ref="G17:H17"/>
    <mergeCell ref="A6:G6"/>
    <mergeCell ref="A7:G7"/>
    <mergeCell ref="A8:H8"/>
    <mergeCell ref="A9:B9"/>
    <mergeCell ref="G9:H9"/>
    <mergeCell ref="G10:H10"/>
    <mergeCell ref="G11:H11"/>
    <mergeCell ref="G12:H12"/>
    <mergeCell ref="G13:H13"/>
    <mergeCell ref="G14:H14"/>
    <mergeCell ref="G16:H16"/>
    <mergeCell ref="G15:H15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42:H42"/>
    <mergeCell ref="G30:H30"/>
    <mergeCell ref="G31:H31"/>
    <mergeCell ref="G32:H32"/>
    <mergeCell ref="G33:H33"/>
    <mergeCell ref="G34:H34"/>
    <mergeCell ref="G35:H35"/>
    <mergeCell ref="G36:H36"/>
    <mergeCell ref="A38:H38"/>
    <mergeCell ref="A39:B39"/>
    <mergeCell ref="G39:H39"/>
    <mergeCell ref="G40:H40"/>
    <mergeCell ref="G41:H41"/>
    <mergeCell ref="G54:H54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A67:B67"/>
    <mergeCell ref="G67:H67"/>
    <mergeCell ref="G55:H55"/>
    <mergeCell ref="G56:H56"/>
    <mergeCell ref="G57:H57"/>
    <mergeCell ref="G58:H58"/>
    <mergeCell ref="G59:H59"/>
    <mergeCell ref="G60:H60"/>
    <mergeCell ref="A66:H66"/>
    <mergeCell ref="G73:H73"/>
    <mergeCell ref="G61:H61"/>
    <mergeCell ref="G62:H62"/>
    <mergeCell ref="G63:H63"/>
    <mergeCell ref="G64:H64"/>
    <mergeCell ref="G68:H68"/>
    <mergeCell ref="G69:H69"/>
    <mergeCell ref="G70:H70"/>
    <mergeCell ref="G71:H71"/>
    <mergeCell ref="G72:H72"/>
    <mergeCell ref="A81:B81"/>
    <mergeCell ref="D81:E81"/>
    <mergeCell ref="G74:H74"/>
    <mergeCell ref="G75:H75"/>
    <mergeCell ref="G76:H76"/>
    <mergeCell ref="G77:H77"/>
    <mergeCell ref="G78:H78"/>
    <mergeCell ref="A80:E80"/>
    <mergeCell ref="F80:H80"/>
  </mergeCells>
  <pageMargins left="0.7" right="0.7" top="0.75" bottom="0.75" header="0.3" footer="0.3"/>
  <pageSetup scale="47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K104"/>
  <sheetViews>
    <sheetView topLeftCell="A2" workbookViewId="0">
      <selection activeCell="D13" sqref="D13"/>
    </sheetView>
  </sheetViews>
  <sheetFormatPr defaultColWidth="14.85546875" defaultRowHeight="15"/>
  <cols>
    <col min="1" max="1" width="25.7109375" customWidth="1"/>
    <col min="2" max="2" width="25.42578125" style="1" customWidth="1"/>
    <col min="3" max="3" width="15.28515625" style="2" customWidth="1"/>
    <col min="4" max="4" width="24.140625" style="2" customWidth="1"/>
    <col min="5" max="6" width="14.85546875" style="2"/>
    <col min="7" max="7" width="24.42578125" style="2" customWidth="1"/>
    <col min="8" max="8" width="24.7109375" style="419" customWidth="1"/>
    <col min="9" max="17" width="14.85546875" style="8"/>
  </cols>
  <sheetData>
    <row r="1" spans="1:17" ht="48" customHeight="1">
      <c r="A1" s="463"/>
      <c r="B1" s="464" t="s">
        <v>0</v>
      </c>
      <c r="C1" s="464"/>
      <c r="D1" s="464"/>
      <c r="E1" s="464"/>
      <c r="F1" s="464"/>
      <c r="G1" s="464"/>
      <c r="H1" s="567"/>
    </row>
    <row r="2" spans="1:17">
      <c r="A2" s="463"/>
      <c r="B2" s="466" t="s">
        <v>1</v>
      </c>
      <c r="C2" s="466"/>
      <c r="D2" s="466"/>
      <c r="E2" s="466"/>
      <c r="F2" s="466"/>
      <c r="G2" s="466"/>
      <c r="H2" s="567"/>
    </row>
    <row r="3" spans="1:17">
      <c r="A3" s="463"/>
      <c r="B3" s="569" t="s">
        <v>2</v>
      </c>
      <c r="C3" s="569"/>
      <c r="D3" s="569"/>
      <c r="E3" s="569"/>
      <c r="F3" s="569"/>
      <c r="G3" s="569"/>
      <c r="H3" s="567"/>
    </row>
    <row r="4" spans="1:17">
      <c r="A4" s="463"/>
      <c r="B4" s="466" t="s">
        <v>3</v>
      </c>
      <c r="C4" s="466"/>
      <c r="D4" s="466"/>
      <c r="E4" s="466"/>
      <c r="F4" s="466"/>
      <c r="G4" s="466"/>
      <c r="H4" s="567"/>
    </row>
    <row r="5" spans="1:17" ht="15.75" thickBot="1">
      <c r="H5" s="568"/>
    </row>
    <row r="6" spans="1:17" ht="27.75" customHeight="1" thickBot="1">
      <c r="A6" s="535" t="s">
        <v>197</v>
      </c>
      <c r="B6" s="536"/>
      <c r="C6" s="536"/>
      <c r="D6" s="536"/>
      <c r="E6" s="536"/>
      <c r="F6" s="536"/>
      <c r="G6" s="536"/>
      <c r="H6" s="36" t="s">
        <v>203</v>
      </c>
    </row>
    <row r="7" spans="1:17" ht="15.75" thickBot="1">
      <c r="A7" s="559" t="s">
        <v>203</v>
      </c>
      <c r="B7" s="560"/>
      <c r="C7" s="560"/>
      <c r="D7" s="560"/>
      <c r="E7" s="560"/>
      <c r="F7" s="560"/>
      <c r="G7" s="560"/>
      <c r="H7" s="4" t="s">
        <v>271</v>
      </c>
    </row>
    <row r="8" spans="1:17">
      <c r="A8" s="561" t="s">
        <v>199</v>
      </c>
      <c r="B8" s="561"/>
      <c r="C8" s="561"/>
      <c r="D8" s="561"/>
      <c r="E8" s="561"/>
      <c r="F8" s="561"/>
      <c r="G8" s="561"/>
      <c r="H8" s="561"/>
    </row>
    <row r="9" spans="1:17" s="7" customFormat="1" ht="15.75">
      <c r="A9" s="562" t="s">
        <v>7</v>
      </c>
      <c r="B9" s="562"/>
      <c r="C9" s="410" t="s">
        <v>8</v>
      </c>
      <c r="D9" s="410" t="s">
        <v>200</v>
      </c>
      <c r="E9" s="410" t="s">
        <v>11</v>
      </c>
      <c r="F9" s="410" t="s">
        <v>204</v>
      </c>
      <c r="G9" s="406" t="s">
        <v>201</v>
      </c>
      <c r="H9" s="423"/>
      <c r="I9" s="424"/>
      <c r="J9" s="424"/>
      <c r="K9" s="424"/>
      <c r="L9" s="424"/>
      <c r="M9" s="424"/>
      <c r="N9" s="424"/>
      <c r="O9" s="424"/>
      <c r="P9" s="424"/>
      <c r="Q9" s="424"/>
    </row>
    <row r="10" spans="1:17" s="229" customFormat="1" ht="15.75">
      <c r="A10" s="299" t="s">
        <v>15</v>
      </c>
      <c r="B10" s="91" t="s">
        <v>16</v>
      </c>
      <c r="C10" s="92" t="s">
        <v>17</v>
      </c>
      <c r="D10" s="408">
        <v>82971</v>
      </c>
      <c r="E10" s="408">
        <f t="shared" ref="E10:E16" si="0">D10*12.5%</f>
        <v>10371.375</v>
      </c>
      <c r="F10" s="408">
        <v>1100</v>
      </c>
      <c r="G10" s="87">
        <f>D10+E10-F10</f>
        <v>92242.375</v>
      </c>
      <c r="H10" s="421" t="s">
        <v>262</v>
      </c>
      <c r="I10" s="283"/>
      <c r="J10" s="283"/>
      <c r="K10" s="283"/>
      <c r="L10" s="283"/>
      <c r="M10" s="283"/>
      <c r="N10" s="283"/>
      <c r="O10" s="283"/>
      <c r="P10" s="283"/>
      <c r="Q10" s="283"/>
    </row>
    <row r="11" spans="1:17" s="229" customFormat="1" ht="15.75">
      <c r="A11" s="299" t="s">
        <v>15</v>
      </c>
      <c r="B11" s="91" t="s">
        <v>24</v>
      </c>
      <c r="C11" s="92" t="s">
        <v>25</v>
      </c>
      <c r="D11" s="440">
        <v>82971</v>
      </c>
      <c r="E11" s="408">
        <f t="shared" si="0"/>
        <v>10371.375</v>
      </c>
      <c r="F11" s="408">
        <v>1100</v>
      </c>
      <c r="G11" s="87">
        <f t="shared" ref="G11:G64" si="1">D11+E11-F11</f>
        <v>92242.375</v>
      </c>
      <c r="H11" s="421" t="s">
        <v>262</v>
      </c>
      <c r="I11" s="283"/>
      <c r="J11" s="283"/>
      <c r="K11" s="283"/>
      <c r="L11" s="283"/>
      <c r="M11" s="283"/>
      <c r="N11" s="283"/>
      <c r="O11" s="283"/>
      <c r="P11" s="283"/>
      <c r="Q11" s="283"/>
    </row>
    <row r="12" spans="1:17" s="229" customFormat="1" ht="15.75">
      <c r="A12" s="299" t="s">
        <v>15</v>
      </c>
      <c r="B12" s="91" t="s">
        <v>20</v>
      </c>
      <c r="C12" s="92" t="s">
        <v>21</v>
      </c>
      <c r="D12" s="408">
        <v>83421</v>
      </c>
      <c r="E12" s="408">
        <f t="shared" si="0"/>
        <v>10427.625</v>
      </c>
      <c r="F12" s="408">
        <v>1100</v>
      </c>
      <c r="G12" s="87">
        <f t="shared" si="1"/>
        <v>92748.625</v>
      </c>
      <c r="H12" s="421" t="s">
        <v>262</v>
      </c>
      <c r="I12" s="283"/>
      <c r="J12" s="283"/>
      <c r="K12" s="283"/>
      <c r="L12" s="283"/>
      <c r="M12" s="283"/>
      <c r="N12" s="283"/>
      <c r="O12" s="283"/>
      <c r="P12" s="283"/>
      <c r="Q12" s="283"/>
    </row>
    <row r="13" spans="1:17" s="229" customFormat="1" ht="15.75">
      <c r="A13" s="299" t="s">
        <v>15</v>
      </c>
      <c r="B13" s="91" t="s">
        <v>22</v>
      </c>
      <c r="C13" s="92" t="s">
        <v>23</v>
      </c>
      <c r="D13" s="441">
        <v>83421</v>
      </c>
      <c r="E13" s="408">
        <f t="shared" si="0"/>
        <v>10427.625</v>
      </c>
      <c r="F13" s="408">
        <v>1100</v>
      </c>
      <c r="G13" s="87">
        <f t="shared" si="1"/>
        <v>92748.625</v>
      </c>
      <c r="H13" s="421" t="s">
        <v>262</v>
      </c>
      <c r="I13" s="283"/>
      <c r="J13" s="283"/>
      <c r="K13" s="283"/>
      <c r="L13" s="283"/>
      <c r="M13" s="283"/>
      <c r="N13" s="283"/>
      <c r="O13" s="283"/>
      <c r="P13" s="283"/>
      <c r="Q13" s="283"/>
    </row>
    <row r="14" spans="1:17" s="229" customFormat="1" ht="15.75">
      <c r="A14" s="299" t="s">
        <v>15</v>
      </c>
      <c r="B14" s="91" t="s">
        <v>18</v>
      </c>
      <c r="C14" s="92" t="s">
        <v>19</v>
      </c>
      <c r="D14" s="408">
        <v>83821</v>
      </c>
      <c r="E14" s="408">
        <f t="shared" si="0"/>
        <v>10477.625</v>
      </c>
      <c r="F14" s="408">
        <v>1100</v>
      </c>
      <c r="G14" s="87">
        <f t="shared" si="1"/>
        <v>93198.625</v>
      </c>
      <c r="H14" s="421" t="s">
        <v>262</v>
      </c>
      <c r="I14" s="283"/>
      <c r="J14" s="283"/>
      <c r="K14" s="283"/>
      <c r="L14" s="283"/>
      <c r="M14" s="283"/>
      <c r="N14" s="283"/>
      <c r="O14" s="283"/>
      <c r="P14" s="283"/>
      <c r="Q14" s="283"/>
    </row>
    <row r="15" spans="1:17" s="229" customFormat="1" ht="15.75">
      <c r="A15" s="90" t="s">
        <v>15</v>
      </c>
      <c r="B15" s="91" t="s">
        <v>263</v>
      </c>
      <c r="C15" s="92" t="s">
        <v>264</v>
      </c>
      <c r="D15" s="413">
        <v>87741</v>
      </c>
      <c r="E15" s="413">
        <f t="shared" si="0"/>
        <v>10967.625</v>
      </c>
      <c r="F15" s="413">
        <v>1100</v>
      </c>
      <c r="G15" s="87">
        <f t="shared" si="1"/>
        <v>97608.625</v>
      </c>
      <c r="H15" s="421" t="s">
        <v>262</v>
      </c>
      <c r="I15" s="283"/>
      <c r="J15" s="283"/>
      <c r="K15" s="283"/>
      <c r="L15" s="283"/>
      <c r="M15" s="283"/>
      <c r="N15" s="283"/>
      <c r="O15" s="283"/>
      <c r="P15" s="283"/>
      <c r="Q15" s="283"/>
    </row>
    <row r="16" spans="1:17" s="284" customFormat="1" ht="15.75">
      <c r="A16" s="299" t="s">
        <v>26</v>
      </c>
      <c r="B16" s="91" t="s">
        <v>27</v>
      </c>
      <c r="C16" s="92" t="s">
        <v>23</v>
      </c>
      <c r="D16" s="408">
        <v>85971</v>
      </c>
      <c r="E16" s="408">
        <f t="shared" si="0"/>
        <v>10746.375</v>
      </c>
      <c r="F16" s="408">
        <v>1100</v>
      </c>
      <c r="G16" s="87">
        <f t="shared" si="1"/>
        <v>95617.375</v>
      </c>
      <c r="H16" s="421" t="s">
        <v>262</v>
      </c>
      <c r="I16" s="286"/>
      <c r="J16" s="286"/>
      <c r="K16" s="286"/>
      <c r="L16" s="286"/>
      <c r="M16" s="286"/>
      <c r="N16" s="286"/>
      <c r="O16" s="286"/>
      <c r="P16" s="286"/>
      <c r="Q16" s="286"/>
    </row>
    <row r="17" spans="1:17" s="229" customFormat="1" ht="15.75">
      <c r="A17" s="299" t="s">
        <v>32</v>
      </c>
      <c r="B17" s="91" t="s">
        <v>33</v>
      </c>
      <c r="C17" s="92" t="s">
        <v>34</v>
      </c>
      <c r="D17" s="408"/>
      <c r="E17" s="408"/>
      <c r="F17" s="408"/>
      <c r="G17" s="87"/>
      <c r="H17" s="421"/>
      <c r="I17" s="283"/>
      <c r="J17" s="283"/>
      <c r="K17" s="283"/>
      <c r="L17" s="283"/>
      <c r="M17" s="283"/>
      <c r="N17" s="283"/>
      <c r="O17" s="283"/>
      <c r="P17" s="283"/>
      <c r="Q17" s="283"/>
    </row>
    <row r="18" spans="1:17" s="229" customFormat="1" ht="15.75">
      <c r="A18" s="299" t="s">
        <v>35</v>
      </c>
      <c r="B18" s="91" t="s">
        <v>36</v>
      </c>
      <c r="C18" s="92" t="s">
        <v>37</v>
      </c>
      <c r="D18" s="408"/>
      <c r="E18" s="408"/>
      <c r="F18" s="408"/>
      <c r="G18" s="87"/>
      <c r="H18" s="421"/>
      <c r="I18" s="283"/>
      <c r="J18" s="283"/>
      <c r="K18" s="283"/>
      <c r="L18" s="283"/>
      <c r="M18" s="283"/>
      <c r="N18" s="283"/>
      <c r="O18" s="283"/>
      <c r="P18" s="283"/>
      <c r="Q18" s="283"/>
    </row>
    <row r="19" spans="1:17" s="229" customFormat="1" ht="15.75">
      <c r="A19" s="299" t="s">
        <v>35</v>
      </c>
      <c r="B19" s="91" t="s">
        <v>38</v>
      </c>
      <c r="C19" s="92" t="s">
        <v>39</v>
      </c>
      <c r="D19" s="408"/>
      <c r="E19" s="408"/>
      <c r="F19" s="408"/>
      <c r="G19" s="87"/>
      <c r="H19" s="421"/>
      <c r="I19" s="283"/>
      <c r="J19" s="283"/>
      <c r="K19" s="283"/>
      <c r="L19" s="283"/>
      <c r="M19" s="283"/>
      <c r="N19" s="283"/>
      <c r="O19" s="283"/>
      <c r="P19" s="283"/>
      <c r="Q19" s="283"/>
    </row>
    <row r="20" spans="1:17" s="229" customFormat="1" ht="15.75">
      <c r="A20" s="299" t="s">
        <v>28</v>
      </c>
      <c r="B20" s="91" t="s">
        <v>29</v>
      </c>
      <c r="C20" s="92" t="s">
        <v>19</v>
      </c>
      <c r="D20" s="408">
        <v>86821</v>
      </c>
      <c r="E20" s="408">
        <f t="shared" ref="E20" si="2">D20*12.5%</f>
        <v>10852.625</v>
      </c>
      <c r="F20" s="408">
        <v>1100</v>
      </c>
      <c r="G20" s="87">
        <f t="shared" si="1"/>
        <v>96573.625</v>
      </c>
      <c r="H20" s="421" t="s">
        <v>262</v>
      </c>
      <c r="I20" s="283"/>
      <c r="J20" s="283"/>
      <c r="K20" s="283"/>
      <c r="L20" s="283"/>
      <c r="M20" s="283"/>
      <c r="N20" s="283"/>
      <c r="O20" s="283"/>
      <c r="P20" s="283"/>
      <c r="Q20" s="283"/>
    </row>
    <row r="21" spans="1:17" s="229" customFormat="1" ht="15.75">
      <c r="A21" s="299" t="s">
        <v>30</v>
      </c>
      <c r="B21" s="91" t="s">
        <v>31</v>
      </c>
      <c r="C21" s="92" t="s">
        <v>23</v>
      </c>
      <c r="D21" s="408"/>
      <c r="E21" s="408"/>
      <c r="F21" s="408"/>
      <c r="G21" s="87"/>
      <c r="H21" s="421"/>
      <c r="I21" s="283"/>
      <c r="J21" s="283"/>
      <c r="K21" s="283"/>
      <c r="L21" s="283"/>
      <c r="M21" s="283"/>
      <c r="N21" s="283"/>
      <c r="O21" s="283"/>
      <c r="P21" s="283"/>
      <c r="Q21" s="283"/>
    </row>
    <row r="22" spans="1:17" s="229" customFormat="1" ht="15.75">
      <c r="A22" s="411" t="s">
        <v>59</v>
      </c>
      <c r="B22" s="91" t="s">
        <v>60</v>
      </c>
      <c r="C22" s="92" t="s">
        <v>19</v>
      </c>
      <c r="D22" s="408">
        <v>92471</v>
      </c>
      <c r="E22" s="408">
        <f t="shared" ref="E22:E33" si="3">D22*12.5%</f>
        <v>11558.875</v>
      </c>
      <c r="F22" s="408">
        <v>1100</v>
      </c>
      <c r="G22" s="87">
        <f t="shared" si="1"/>
        <v>102929.875</v>
      </c>
      <c r="H22" s="421" t="s">
        <v>262</v>
      </c>
      <c r="I22" s="283"/>
      <c r="J22" s="283"/>
      <c r="K22" s="283"/>
      <c r="L22" s="283"/>
      <c r="M22" s="283"/>
      <c r="N22" s="283"/>
      <c r="O22" s="283"/>
      <c r="P22" s="283"/>
      <c r="Q22" s="283"/>
    </row>
    <row r="23" spans="1:17" s="229" customFormat="1" ht="15.75">
      <c r="A23" s="411" t="s">
        <v>40</v>
      </c>
      <c r="B23" s="91" t="s">
        <v>41</v>
      </c>
      <c r="C23" s="92" t="s">
        <v>23</v>
      </c>
      <c r="D23" s="408">
        <v>88721</v>
      </c>
      <c r="E23" s="408">
        <f t="shared" si="3"/>
        <v>11090.125</v>
      </c>
      <c r="F23" s="408">
        <v>1100</v>
      </c>
      <c r="G23" s="87">
        <f t="shared" si="1"/>
        <v>98711.125</v>
      </c>
      <c r="H23" s="421" t="s">
        <v>262</v>
      </c>
      <c r="I23" s="283"/>
      <c r="J23" s="283"/>
      <c r="K23" s="283"/>
      <c r="L23" s="283"/>
      <c r="M23" s="283"/>
      <c r="N23" s="283"/>
      <c r="O23" s="283"/>
      <c r="P23" s="283"/>
      <c r="Q23" s="283"/>
    </row>
    <row r="24" spans="1:17" s="229" customFormat="1" ht="15.75">
      <c r="A24" s="411" t="s">
        <v>40</v>
      </c>
      <c r="B24" s="91" t="s">
        <v>42</v>
      </c>
      <c r="C24" s="92" t="s">
        <v>43</v>
      </c>
      <c r="D24" s="408">
        <v>92171</v>
      </c>
      <c r="E24" s="408">
        <f t="shared" si="3"/>
        <v>11521.375</v>
      </c>
      <c r="F24" s="408">
        <v>1100</v>
      </c>
      <c r="G24" s="87">
        <f t="shared" si="1"/>
        <v>102592.375</v>
      </c>
      <c r="H24" s="421" t="s">
        <v>262</v>
      </c>
      <c r="I24" s="283"/>
      <c r="J24" s="283"/>
      <c r="K24" s="283"/>
      <c r="L24" s="283"/>
      <c r="M24" s="283"/>
      <c r="N24" s="283"/>
      <c r="O24" s="283"/>
      <c r="P24" s="283"/>
      <c r="Q24" s="283"/>
    </row>
    <row r="25" spans="1:17" s="229" customFormat="1" ht="15.75">
      <c r="A25" s="411" t="s">
        <v>59</v>
      </c>
      <c r="B25" s="91" t="s">
        <v>61</v>
      </c>
      <c r="C25" s="92" t="s">
        <v>62</v>
      </c>
      <c r="D25" s="408"/>
      <c r="E25" s="408"/>
      <c r="F25" s="408"/>
      <c r="G25" s="87"/>
      <c r="H25" s="421"/>
      <c r="I25" s="283"/>
      <c r="J25" s="283"/>
      <c r="K25" s="283"/>
      <c r="L25" s="283"/>
      <c r="M25" s="283"/>
      <c r="N25" s="283"/>
      <c r="O25" s="283"/>
      <c r="P25" s="283"/>
      <c r="Q25" s="283"/>
    </row>
    <row r="26" spans="1:17" s="229" customFormat="1" ht="15.75">
      <c r="A26" s="411" t="s">
        <v>40</v>
      </c>
      <c r="B26" s="91" t="s">
        <v>44</v>
      </c>
      <c r="C26" s="92" t="s">
        <v>45</v>
      </c>
      <c r="D26" s="408">
        <v>88841</v>
      </c>
      <c r="E26" s="408">
        <f t="shared" si="3"/>
        <v>11105.125</v>
      </c>
      <c r="F26" s="408">
        <v>1100</v>
      </c>
      <c r="G26" s="87">
        <f t="shared" si="1"/>
        <v>98846.125</v>
      </c>
      <c r="H26" s="421" t="s">
        <v>262</v>
      </c>
      <c r="I26" s="283"/>
      <c r="J26" s="283"/>
      <c r="K26" s="283"/>
      <c r="L26" s="283"/>
      <c r="M26" s="283"/>
      <c r="N26" s="283"/>
      <c r="O26" s="283"/>
      <c r="P26" s="283"/>
      <c r="Q26" s="283"/>
    </row>
    <row r="27" spans="1:17" s="229" customFormat="1" ht="15.75">
      <c r="A27" s="411" t="s">
        <v>40</v>
      </c>
      <c r="B27" s="91" t="s">
        <v>46</v>
      </c>
      <c r="C27" s="92" t="s">
        <v>45</v>
      </c>
      <c r="D27" s="408">
        <v>89221</v>
      </c>
      <c r="E27" s="408">
        <f t="shared" si="3"/>
        <v>11152.625</v>
      </c>
      <c r="F27" s="408">
        <v>1100</v>
      </c>
      <c r="G27" s="87">
        <f t="shared" si="1"/>
        <v>99273.625</v>
      </c>
      <c r="H27" s="421" t="s">
        <v>262</v>
      </c>
      <c r="I27" s="283"/>
      <c r="J27" s="283"/>
      <c r="K27" s="283"/>
      <c r="L27" s="283"/>
      <c r="M27" s="283"/>
      <c r="N27" s="283"/>
      <c r="O27" s="283"/>
      <c r="P27" s="283"/>
      <c r="Q27" s="283"/>
    </row>
    <row r="28" spans="1:17" s="229" customFormat="1" ht="15.75">
      <c r="A28" s="411" t="s">
        <v>40</v>
      </c>
      <c r="B28" s="91" t="s">
        <v>47</v>
      </c>
      <c r="C28" s="92" t="s">
        <v>233</v>
      </c>
      <c r="D28" s="408">
        <v>90521</v>
      </c>
      <c r="E28" s="408">
        <f t="shared" si="3"/>
        <v>11315.125</v>
      </c>
      <c r="F28" s="417">
        <v>1100</v>
      </c>
      <c r="G28" s="87">
        <f t="shared" si="1"/>
        <v>100736.125</v>
      </c>
      <c r="H28" s="421" t="s">
        <v>262</v>
      </c>
      <c r="I28" s="283"/>
      <c r="J28" s="283"/>
      <c r="K28" s="283"/>
      <c r="L28" s="283"/>
      <c r="M28" s="283"/>
      <c r="N28" s="283"/>
      <c r="O28" s="283"/>
      <c r="P28" s="283"/>
      <c r="Q28" s="283"/>
    </row>
    <row r="29" spans="1:17" s="229" customFormat="1" ht="15.75">
      <c r="A29" s="411" t="s">
        <v>40</v>
      </c>
      <c r="B29" s="91" t="s">
        <v>49</v>
      </c>
      <c r="C29" s="92" t="s">
        <v>233</v>
      </c>
      <c r="D29" s="408">
        <v>89201</v>
      </c>
      <c r="E29" s="408">
        <f t="shared" si="3"/>
        <v>11150.125</v>
      </c>
      <c r="F29" s="408">
        <v>1100</v>
      </c>
      <c r="G29" s="87">
        <f t="shared" si="1"/>
        <v>99251.125</v>
      </c>
      <c r="H29" s="421" t="s">
        <v>262</v>
      </c>
      <c r="I29" s="283"/>
      <c r="J29" s="283"/>
      <c r="K29" s="283"/>
      <c r="L29" s="283"/>
      <c r="M29" s="283"/>
      <c r="N29" s="283"/>
      <c r="O29" s="283"/>
      <c r="P29" s="283"/>
      <c r="Q29" s="283"/>
    </row>
    <row r="30" spans="1:17" s="229" customFormat="1" ht="15.75">
      <c r="A30" s="411" t="s">
        <v>40</v>
      </c>
      <c r="B30" s="91" t="s">
        <v>50</v>
      </c>
      <c r="C30" s="92" t="s">
        <v>51</v>
      </c>
      <c r="D30" s="408">
        <v>90121</v>
      </c>
      <c r="E30" s="408">
        <f t="shared" si="3"/>
        <v>11265.125</v>
      </c>
      <c r="F30" s="408">
        <v>1100</v>
      </c>
      <c r="G30" s="87">
        <f t="shared" si="1"/>
        <v>100286.125</v>
      </c>
      <c r="H30" s="421" t="s">
        <v>262</v>
      </c>
      <c r="I30" s="283"/>
      <c r="J30" s="283"/>
      <c r="K30" s="283"/>
      <c r="L30" s="283"/>
      <c r="M30" s="283"/>
      <c r="N30" s="283"/>
      <c r="O30" s="283"/>
      <c r="P30" s="283"/>
      <c r="Q30" s="283"/>
    </row>
    <row r="31" spans="1:17" s="229" customFormat="1" ht="15.75">
      <c r="A31" s="411" t="s">
        <v>40</v>
      </c>
      <c r="B31" s="91" t="s">
        <v>52</v>
      </c>
      <c r="C31" s="92" t="s">
        <v>53</v>
      </c>
      <c r="D31" s="408">
        <v>89721</v>
      </c>
      <c r="E31" s="408">
        <f t="shared" si="3"/>
        <v>11215.125</v>
      </c>
      <c r="F31" s="408">
        <v>1100</v>
      </c>
      <c r="G31" s="87">
        <f t="shared" si="1"/>
        <v>99836.125</v>
      </c>
      <c r="H31" s="421" t="s">
        <v>262</v>
      </c>
      <c r="I31" s="283"/>
      <c r="J31" s="283"/>
      <c r="K31" s="283"/>
      <c r="L31" s="283"/>
      <c r="M31" s="283"/>
      <c r="N31" s="283"/>
      <c r="O31" s="283"/>
      <c r="P31" s="283"/>
      <c r="Q31" s="283"/>
    </row>
    <row r="32" spans="1:17" s="229" customFormat="1" ht="15.75">
      <c r="A32" s="411" t="s">
        <v>40</v>
      </c>
      <c r="B32" s="91" t="s">
        <v>54</v>
      </c>
      <c r="C32" s="92" t="s">
        <v>43</v>
      </c>
      <c r="D32" s="408">
        <v>88001</v>
      </c>
      <c r="E32" s="408">
        <f t="shared" si="3"/>
        <v>11000.125</v>
      </c>
      <c r="F32" s="408">
        <v>1100</v>
      </c>
      <c r="G32" s="87">
        <f t="shared" si="1"/>
        <v>97901.125</v>
      </c>
      <c r="H32" s="421" t="s">
        <v>262</v>
      </c>
      <c r="I32" s="283"/>
      <c r="J32" s="283"/>
      <c r="K32" s="283"/>
      <c r="L32" s="283"/>
      <c r="M32" s="283"/>
      <c r="N32" s="283"/>
      <c r="O32" s="283"/>
      <c r="P32" s="283"/>
      <c r="Q32" s="283"/>
    </row>
    <row r="33" spans="1:219" s="284" customFormat="1" ht="15.75">
      <c r="A33" s="411" t="s">
        <v>40</v>
      </c>
      <c r="B33" s="91" t="s">
        <v>55</v>
      </c>
      <c r="C33" s="92" t="s">
        <v>56</v>
      </c>
      <c r="D33" s="408">
        <v>90221</v>
      </c>
      <c r="E33" s="408">
        <f t="shared" si="3"/>
        <v>11277.625</v>
      </c>
      <c r="F33" s="408">
        <v>1100</v>
      </c>
      <c r="G33" s="87">
        <f t="shared" si="1"/>
        <v>100398.625</v>
      </c>
      <c r="H33" s="421" t="s">
        <v>262</v>
      </c>
      <c r="I33" s="286"/>
      <c r="J33" s="286"/>
      <c r="K33" s="286"/>
      <c r="L33" s="286"/>
      <c r="M33" s="286"/>
      <c r="N33" s="286"/>
      <c r="O33" s="286"/>
      <c r="P33" s="286"/>
      <c r="Q33" s="286"/>
    </row>
    <row r="34" spans="1:219" s="229" customFormat="1" ht="15.75">
      <c r="A34" s="411" t="s">
        <v>40</v>
      </c>
      <c r="B34" s="91" t="s">
        <v>57</v>
      </c>
      <c r="C34" s="92" t="s">
        <v>58</v>
      </c>
      <c r="D34" s="440">
        <v>90221</v>
      </c>
      <c r="E34" s="408">
        <f t="shared" ref="E34" si="4">D34*12.5%</f>
        <v>11277.625</v>
      </c>
      <c r="F34" s="408">
        <v>1100</v>
      </c>
      <c r="G34" s="87">
        <f t="shared" si="1"/>
        <v>100398.625</v>
      </c>
      <c r="H34" s="421" t="s">
        <v>262</v>
      </c>
      <c r="I34" s="283"/>
      <c r="J34" s="283"/>
      <c r="K34" s="283"/>
      <c r="L34" s="283"/>
      <c r="M34" s="283"/>
      <c r="N34" s="283"/>
      <c r="O34" s="283"/>
      <c r="P34" s="283"/>
      <c r="Q34" s="283"/>
    </row>
    <row r="35" spans="1:219" s="229" customFormat="1" ht="15.75">
      <c r="A35" s="299" t="s">
        <v>63</v>
      </c>
      <c r="B35" s="91" t="s">
        <v>64</v>
      </c>
      <c r="C35" s="92"/>
      <c r="D35" s="408">
        <v>77671</v>
      </c>
      <c r="E35" s="408">
        <f>D35*12.5%</f>
        <v>9708.875</v>
      </c>
      <c r="F35" s="408">
        <v>0</v>
      </c>
      <c r="G35" s="87">
        <f t="shared" si="1"/>
        <v>87379.875</v>
      </c>
      <c r="H35" s="421" t="s">
        <v>262</v>
      </c>
      <c r="I35" s="283"/>
      <c r="J35" s="283"/>
      <c r="K35" s="283"/>
      <c r="L35" s="283"/>
      <c r="M35" s="283"/>
      <c r="N35" s="283"/>
      <c r="O35" s="283"/>
      <c r="P35" s="283"/>
      <c r="Q35" s="283"/>
    </row>
    <row r="36" spans="1:219" s="229" customFormat="1" ht="15.75">
      <c r="A36" s="299" t="s">
        <v>63</v>
      </c>
      <c r="B36" s="91" t="s">
        <v>65</v>
      </c>
      <c r="C36" s="92"/>
      <c r="D36" s="440">
        <v>77671</v>
      </c>
      <c r="E36" s="408">
        <f>D36*12.5%</f>
        <v>9708.875</v>
      </c>
      <c r="F36" s="408">
        <v>0</v>
      </c>
      <c r="G36" s="87">
        <f t="shared" si="1"/>
        <v>87379.875</v>
      </c>
      <c r="H36" s="421" t="s">
        <v>262</v>
      </c>
      <c r="I36" s="283"/>
      <c r="J36" s="283"/>
      <c r="K36" s="283"/>
      <c r="L36" s="283"/>
      <c r="M36" s="283"/>
      <c r="N36" s="283"/>
      <c r="O36" s="283"/>
      <c r="P36" s="283"/>
      <c r="Q36" s="283"/>
    </row>
    <row r="37" spans="1:219" s="283" customFormat="1" ht="15.75">
      <c r="A37" s="563" t="s">
        <v>66</v>
      </c>
      <c r="B37" s="564"/>
      <c r="C37" s="564"/>
      <c r="D37" s="564"/>
      <c r="E37" s="564"/>
      <c r="F37" s="564"/>
      <c r="G37" s="564"/>
      <c r="H37" s="564"/>
      <c r="HK37" s="229"/>
    </row>
    <row r="38" spans="1:219" s="229" customFormat="1" ht="16.5" thickBot="1">
      <c r="A38" s="565"/>
      <c r="B38" s="566"/>
      <c r="C38" s="566"/>
      <c r="D38" s="566"/>
      <c r="E38" s="566"/>
      <c r="F38" s="566"/>
      <c r="G38" s="566"/>
      <c r="H38" s="564"/>
      <c r="I38" s="283"/>
      <c r="J38" s="283"/>
      <c r="K38" s="283"/>
      <c r="L38" s="283"/>
      <c r="M38" s="283"/>
      <c r="N38" s="283"/>
      <c r="O38" s="283"/>
      <c r="P38" s="283"/>
      <c r="Q38" s="283"/>
    </row>
    <row r="39" spans="1:219" s="287" customFormat="1" ht="15.75">
      <c r="A39" s="558" t="s">
        <v>7</v>
      </c>
      <c r="B39" s="467"/>
      <c r="C39" s="404" t="s">
        <v>8</v>
      </c>
      <c r="D39" s="404" t="s">
        <v>200</v>
      </c>
      <c r="E39" s="404" t="s">
        <v>11</v>
      </c>
      <c r="F39" s="404" t="s">
        <v>204</v>
      </c>
      <c r="G39" s="305"/>
      <c r="H39" s="418"/>
      <c r="I39" s="163"/>
      <c r="J39" s="163"/>
      <c r="K39" s="163"/>
      <c r="L39" s="163"/>
      <c r="M39" s="163"/>
      <c r="N39" s="163"/>
      <c r="O39" s="163"/>
      <c r="P39" s="163"/>
      <c r="Q39" s="163"/>
    </row>
    <row r="40" spans="1:219" s="175" customFormat="1" ht="15.75">
      <c r="A40" s="302" t="s">
        <v>26</v>
      </c>
      <c r="B40" s="303" t="s">
        <v>67</v>
      </c>
      <c r="C40" s="304" t="s">
        <v>68</v>
      </c>
      <c r="D40" s="81">
        <v>89326</v>
      </c>
      <c r="E40" s="81">
        <f t="shared" ref="E40:E45" si="5">D40*12.5%</f>
        <v>11165.75</v>
      </c>
      <c r="F40" s="81">
        <v>1100</v>
      </c>
      <c r="G40" s="305">
        <f t="shared" si="1"/>
        <v>99391.75</v>
      </c>
      <c r="H40" s="421" t="s">
        <v>262</v>
      </c>
      <c r="I40" s="288"/>
      <c r="J40" s="288"/>
      <c r="K40" s="288"/>
      <c r="L40" s="288"/>
      <c r="M40" s="288"/>
      <c r="N40" s="288"/>
      <c r="O40" s="288"/>
      <c r="P40" s="288"/>
      <c r="Q40" s="288"/>
    </row>
    <row r="41" spans="1:219" s="175" customFormat="1" ht="15.75">
      <c r="A41" s="90" t="s">
        <v>69</v>
      </c>
      <c r="B41" s="91" t="s">
        <v>70</v>
      </c>
      <c r="C41" s="115" t="s">
        <v>71</v>
      </c>
      <c r="D41" s="81">
        <v>90026</v>
      </c>
      <c r="E41" s="408">
        <f t="shared" si="5"/>
        <v>11253.25</v>
      </c>
      <c r="F41" s="408">
        <v>1100</v>
      </c>
      <c r="G41" s="87">
        <f t="shared" si="1"/>
        <v>100179.25</v>
      </c>
      <c r="H41" s="421" t="s">
        <v>262</v>
      </c>
      <c r="I41" s="288"/>
      <c r="J41" s="288"/>
      <c r="K41" s="288"/>
      <c r="L41" s="288"/>
      <c r="M41" s="288"/>
      <c r="N41" s="288"/>
      <c r="O41" s="288"/>
      <c r="P41" s="288"/>
      <c r="Q41" s="288"/>
    </row>
    <row r="42" spans="1:219" s="175" customFormat="1" ht="15.75">
      <c r="A42" s="90" t="s">
        <v>72</v>
      </c>
      <c r="B42" s="118" t="s">
        <v>73</v>
      </c>
      <c r="C42" s="115" t="s">
        <v>74</v>
      </c>
      <c r="D42" s="408"/>
      <c r="E42" s="408"/>
      <c r="F42" s="408"/>
      <c r="G42" s="87"/>
      <c r="H42" s="421"/>
      <c r="I42" s="288"/>
      <c r="J42" s="288"/>
      <c r="K42" s="288"/>
      <c r="L42" s="288"/>
      <c r="M42" s="288"/>
      <c r="N42" s="288"/>
      <c r="O42" s="288"/>
      <c r="P42" s="288"/>
      <c r="Q42" s="288"/>
    </row>
    <row r="43" spans="1:219" s="229" customFormat="1" ht="15.75">
      <c r="A43" s="90" t="s">
        <v>75</v>
      </c>
      <c r="B43" s="91" t="s">
        <v>76</v>
      </c>
      <c r="C43" s="115" t="s">
        <v>77</v>
      </c>
      <c r="D43" s="408">
        <v>89826</v>
      </c>
      <c r="E43" s="408">
        <f t="shared" si="5"/>
        <v>11228.25</v>
      </c>
      <c r="F43" s="408">
        <v>1100</v>
      </c>
      <c r="G43" s="87">
        <f t="shared" si="1"/>
        <v>99954.25</v>
      </c>
      <c r="H43" s="421" t="s">
        <v>262</v>
      </c>
      <c r="I43" s="283"/>
      <c r="J43" s="283"/>
      <c r="K43" s="283"/>
      <c r="L43" s="283"/>
      <c r="M43" s="283"/>
      <c r="N43" s="283"/>
      <c r="O43" s="283"/>
      <c r="P43" s="283"/>
      <c r="Q43" s="283"/>
    </row>
    <row r="44" spans="1:219" s="284" customFormat="1" ht="15.75">
      <c r="A44" s="90" t="s">
        <v>75</v>
      </c>
      <c r="B44" s="91" t="s">
        <v>78</v>
      </c>
      <c r="C44" s="115" t="s">
        <v>43</v>
      </c>
      <c r="D44" s="408">
        <v>89326</v>
      </c>
      <c r="E44" s="408">
        <f t="shared" si="5"/>
        <v>11165.75</v>
      </c>
      <c r="F44" s="408">
        <v>1100</v>
      </c>
      <c r="G44" s="87">
        <f t="shared" si="1"/>
        <v>99391.75</v>
      </c>
      <c r="H44" s="421" t="s">
        <v>262</v>
      </c>
      <c r="I44" s="286"/>
      <c r="J44" s="286"/>
      <c r="K44" s="286"/>
      <c r="L44" s="286"/>
      <c r="M44" s="286"/>
      <c r="N44" s="286"/>
      <c r="O44" s="286"/>
      <c r="P44" s="286"/>
      <c r="Q44" s="286"/>
    </row>
    <row r="45" spans="1:219" s="229" customFormat="1" ht="15.75">
      <c r="A45" s="90" t="s">
        <v>79</v>
      </c>
      <c r="B45" s="91" t="s">
        <v>80</v>
      </c>
      <c r="C45" s="115" t="s">
        <v>43</v>
      </c>
      <c r="D45" s="408">
        <v>90826</v>
      </c>
      <c r="E45" s="408">
        <f t="shared" si="5"/>
        <v>11353.25</v>
      </c>
      <c r="F45" s="408">
        <v>1100</v>
      </c>
      <c r="G45" s="87">
        <f t="shared" si="1"/>
        <v>101079.25</v>
      </c>
      <c r="H45" s="421" t="s">
        <v>262</v>
      </c>
      <c r="I45" s="283"/>
      <c r="J45" s="283"/>
      <c r="K45" s="283"/>
      <c r="L45" s="283"/>
      <c r="M45" s="283"/>
      <c r="N45" s="283"/>
      <c r="O45" s="283"/>
      <c r="P45" s="283"/>
      <c r="Q45" s="283"/>
    </row>
    <row r="46" spans="1:219" s="229" customFormat="1" ht="15.75">
      <c r="A46" s="90" t="s">
        <v>75</v>
      </c>
      <c r="B46" s="91" t="s">
        <v>81</v>
      </c>
      <c r="C46" s="115" t="s">
        <v>43</v>
      </c>
      <c r="D46" s="408"/>
      <c r="E46" s="408"/>
      <c r="F46" s="408"/>
      <c r="G46" s="87"/>
      <c r="H46" s="421"/>
      <c r="I46" s="283"/>
      <c r="J46" s="283"/>
      <c r="K46" s="283"/>
      <c r="L46" s="283"/>
      <c r="M46" s="283"/>
      <c r="N46" s="283"/>
      <c r="O46" s="283"/>
      <c r="P46" s="283"/>
      <c r="Q46" s="283"/>
    </row>
    <row r="47" spans="1:219" s="229" customFormat="1" ht="15.75">
      <c r="A47" s="90" t="s">
        <v>82</v>
      </c>
      <c r="B47" s="91" t="s">
        <v>83</v>
      </c>
      <c r="C47" s="115" t="s">
        <v>84</v>
      </c>
      <c r="D47" s="408">
        <v>92206</v>
      </c>
      <c r="E47" s="408">
        <f>D47*12.5%</f>
        <v>11525.75</v>
      </c>
      <c r="F47" s="408">
        <v>1100</v>
      </c>
      <c r="G47" s="87">
        <f t="shared" si="1"/>
        <v>102631.75</v>
      </c>
      <c r="H47" s="421" t="s">
        <v>262</v>
      </c>
      <c r="I47" s="283"/>
      <c r="J47" s="283"/>
      <c r="K47" s="283"/>
      <c r="L47" s="283"/>
      <c r="M47" s="283"/>
      <c r="N47" s="283"/>
      <c r="O47" s="283"/>
      <c r="P47" s="283"/>
      <c r="Q47" s="283"/>
    </row>
    <row r="48" spans="1:219" s="229" customFormat="1" ht="15.75">
      <c r="A48" s="90" t="s">
        <v>91</v>
      </c>
      <c r="B48" s="91" t="s">
        <v>92</v>
      </c>
      <c r="C48" s="115" t="s">
        <v>93</v>
      </c>
      <c r="D48" s="408"/>
      <c r="E48" s="408"/>
      <c r="F48" s="408"/>
      <c r="G48" s="87"/>
      <c r="H48" s="421"/>
      <c r="I48" s="283"/>
      <c r="J48" s="283"/>
      <c r="K48" s="283"/>
      <c r="L48" s="283"/>
      <c r="M48" s="283"/>
      <c r="N48" s="283"/>
      <c r="O48" s="283"/>
      <c r="P48" s="283"/>
      <c r="Q48" s="283"/>
    </row>
    <row r="49" spans="1:17" s="284" customFormat="1" ht="15.75">
      <c r="A49" s="90" t="s">
        <v>94</v>
      </c>
      <c r="B49" s="91" t="s">
        <v>95</v>
      </c>
      <c r="C49" s="119" t="s">
        <v>96</v>
      </c>
      <c r="D49" s="408">
        <v>89816</v>
      </c>
      <c r="E49" s="408">
        <f t="shared" ref="E49:E55" si="6">D49*12.5%</f>
        <v>11227</v>
      </c>
      <c r="F49" s="408">
        <v>1100</v>
      </c>
      <c r="G49" s="87">
        <f t="shared" si="1"/>
        <v>99943</v>
      </c>
      <c r="H49" s="421" t="s">
        <v>262</v>
      </c>
      <c r="I49" s="286"/>
      <c r="J49" s="286"/>
      <c r="K49" s="286"/>
      <c r="L49" s="286"/>
      <c r="M49" s="286"/>
      <c r="N49" s="286"/>
      <c r="O49" s="286"/>
      <c r="P49" s="286"/>
      <c r="Q49" s="286"/>
    </row>
    <row r="50" spans="1:17" s="284" customFormat="1" ht="15.75">
      <c r="A50" s="90" t="s">
        <v>94</v>
      </c>
      <c r="B50" s="91" t="s">
        <v>97</v>
      </c>
      <c r="C50" s="119" t="s">
        <v>98</v>
      </c>
      <c r="D50" s="426">
        <v>89816</v>
      </c>
      <c r="E50" s="408">
        <f t="shared" si="6"/>
        <v>11227</v>
      </c>
      <c r="F50" s="408">
        <v>1100</v>
      </c>
      <c r="G50" s="87">
        <f t="shared" si="1"/>
        <v>99943</v>
      </c>
      <c r="H50" s="421" t="s">
        <v>262</v>
      </c>
      <c r="I50" s="286"/>
      <c r="J50" s="286"/>
      <c r="K50" s="286"/>
      <c r="L50" s="286"/>
      <c r="M50" s="286"/>
      <c r="N50" s="286"/>
      <c r="O50" s="286"/>
      <c r="P50" s="286"/>
      <c r="Q50" s="286"/>
    </row>
    <row r="51" spans="1:17" s="229" customFormat="1" ht="15.75">
      <c r="A51" s="90" t="s">
        <v>99</v>
      </c>
      <c r="B51" s="91" t="s">
        <v>100</v>
      </c>
      <c r="C51" s="119" t="s">
        <v>101</v>
      </c>
      <c r="D51" s="415">
        <v>94646</v>
      </c>
      <c r="E51" s="408">
        <f t="shared" si="6"/>
        <v>11830.75</v>
      </c>
      <c r="F51" s="408">
        <v>1100</v>
      </c>
      <c r="G51" s="87">
        <f t="shared" si="1"/>
        <v>105376.75</v>
      </c>
      <c r="H51" s="421" t="s">
        <v>262</v>
      </c>
      <c r="I51" s="283"/>
      <c r="J51" s="283"/>
      <c r="K51" s="283"/>
      <c r="L51" s="283"/>
      <c r="M51" s="283"/>
      <c r="N51" s="283"/>
      <c r="O51" s="283"/>
      <c r="P51" s="283"/>
      <c r="Q51" s="283"/>
    </row>
    <row r="52" spans="1:17" s="229" customFormat="1" ht="15.75">
      <c r="A52" s="90" t="s">
        <v>99</v>
      </c>
      <c r="B52" s="91" t="s">
        <v>102</v>
      </c>
      <c r="C52" s="119" t="s">
        <v>101</v>
      </c>
      <c r="D52" s="83">
        <v>97316</v>
      </c>
      <c r="E52" s="408">
        <f t="shared" si="6"/>
        <v>12164.5</v>
      </c>
      <c r="F52" s="408">
        <v>1100</v>
      </c>
      <c r="G52" s="87">
        <f t="shared" si="1"/>
        <v>108380.5</v>
      </c>
      <c r="H52" s="421" t="s">
        <v>262</v>
      </c>
      <c r="I52" s="283"/>
      <c r="J52" s="283"/>
      <c r="K52" s="283"/>
      <c r="L52" s="283"/>
      <c r="M52" s="283"/>
      <c r="N52" s="283"/>
      <c r="O52" s="283"/>
      <c r="P52" s="283"/>
      <c r="Q52" s="283"/>
    </row>
    <row r="53" spans="1:17" s="229" customFormat="1" ht="15.75">
      <c r="A53" s="90" t="s">
        <v>105</v>
      </c>
      <c r="B53" s="91" t="s">
        <v>106</v>
      </c>
      <c r="C53" s="119" t="s">
        <v>107</v>
      </c>
      <c r="D53" s="408">
        <v>99176</v>
      </c>
      <c r="E53" s="408">
        <f t="shared" si="6"/>
        <v>12397</v>
      </c>
      <c r="F53" s="408">
        <v>1100</v>
      </c>
      <c r="G53" s="87">
        <f t="shared" si="1"/>
        <v>110473</v>
      </c>
      <c r="H53" s="421" t="s">
        <v>262</v>
      </c>
      <c r="I53" s="283"/>
      <c r="J53" s="283"/>
      <c r="K53" s="283"/>
      <c r="L53" s="283"/>
      <c r="M53" s="283"/>
      <c r="N53" s="283"/>
      <c r="O53" s="283"/>
      <c r="P53" s="283"/>
      <c r="Q53" s="283"/>
    </row>
    <row r="54" spans="1:17" s="229" customFormat="1" ht="15.75">
      <c r="A54" s="90" t="s">
        <v>108</v>
      </c>
      <c r="B54" s="91" t="s">
        <v>109</v>
      </c>
      <c r="C54" s="119" t="s">
        <v>110</v>
      </c>
      <c r="D54" s="408"/>
      <c r="E54" s="408"/>
      <c r="F54" s="408"/>
      <c r="G54" s="87"/>
      <c r="H54" s="421"/>
      <c r="I54" s="283"/>
      <c r="J54" s="283"/>
      <c r="K54" s="283"/>
      <c r="L54" s="283"/>
      <c r="M54" s="283"/>
      <c r="N54" s="283"/>
      <c r="O54" s="283"/>
      <c r="P54" s="283"/>
      <c r="Q54" s="283"/>
    </row>
    <row r="55" spans="1:17" s="229" customFormat="1" ht="15.75">
      <c r="A55" s="90" t="s">
        <v>108</v>
      </c>
      <c r="B55" s="91" t="s">
        <v>111</v>
      </c>
      <c r="C55" s="92" t="s">
        <v>98</v>
      </c>
      <c r="D55" s="78">
        <v>100026</v>
      </c>
      <c r="E55" s="408">
        <f t="shared" si="6"/>
        <v>12503.25</v>
      </c>
      <c r="F55" s="408">
        <v>1100</v>
      </c>
      <c r="G55" s="87">
        <f t="shared" si="1"/>
        <v>111429.25</v>
      </c>
      <c r="H55" s="421" t="s">
        <v>262</v>
      </c>
      <c r="I55" s="283"/>
      <c r="J55" s="283"/>
      <c r="K55" s="283"/>
      <c r="L55" s="283"/>
      <c r="M55" s="283"/>
      <c r="N55" s="283"/>
      <c r="O55" s="283"/>
      <c r="P55" s="283"/>
      <c r="Q55" s="283"/>
    </row>
    <row r="56" spans="1:17" s="287" customFormat="1" ht="15.75">
      <c r="A56" s="90" t="s">
        <v>99</v>
      </c>
      <c r="B56" s="91" t="s">
        <v>103</v>
      </c>
      <c r="C56" s="119" t="s">
        <v>104</v>
      </c>
      <c r="D56" s="78"/>
      <c r="E56" s="408"/>
      <c r="F56" s="408"/>
      <c r="G56" s="87"/>
      <c r="H56" s="421"/>
      <c r="I56" s="163"/>
      <c r="J56" s="163"/>
      <c r="K56" s="163"/>
      <c r="L56" s="163"/>
      <c r="M56" s="163"/>
      <c r="N56" s="163"/>
      <c r="O56" s="163"/>
      <c r="P56" s="163"/>
      <c r="Q56" s="163"/>
    </row>
    <row r="57" spans="1:17" s="229" customFormat="1" ht="15.75">
      <c r="A57" s="90" t="s">
        <v>85</v>
      </c>
      <c r="B57" s="91" t="s">
        <v>86</v>
      </c>
      <c r="C57" s="115" t="s">
        <v>87</v>
      </c>
      <c r="D57" s="78">
        <v>94366</v>
      </c>
      <c r="E57" s="408">
        <f t="shared" ref="E57:E64" si="7">D57*12.5%</f>
        <v>11795.75</v>
      </c>
      <c r="F57" s="408">
        <v>1100</v>
      </c>
      <c r="G57" s="87">
        <f t="shared" si="1"/>
        <v>105061.75</v>
      </c>
      <c r="H57" s="421" t="s">
        <v>262</v>
      </c>
      <c r="I57" s="283"/>
      <c r="J57" s="283"/>
      <c r="K57" s="283"/>
      <c r="L57" s="283"/>
      <c r="M57" s="283"/>
      <c r="N57" s="283"/>
      <c r="O57" s="283"/>
      <c r="P57" s="283"/>
      <c r="Q57" s="283"/>
    </row>
    <row r="58" spans="1:17" s="284" customFormat="1" ht="15.75">
      <c r="A58" s="90" t="s">
        <v>88</v>
      </c>
      <c r="B58" s="91" t="s">
        <v>89</v>
      </c>
      <c r="C58" s="115" t="s">
        <v>90</v>
      </c>
      <c r="D58" s="408">
        <v>100152</v>
      </c>
      <c r="E58" s="408">
        <f t="shared" si="7"/>
        <v>12519</v>
      </c>
      <c r="F58" s="408">
        <v>1100</v>
      </c>
      <c r="G58" s="87">
        <f t="shared" si="1"/>
        <v>111571</v>
      </c>
      <c r="H58" s="421" t="s">
        <v>262</v>
      </c>
      <c r="I58" s="286"/>
      <c r="J58" s="286"/>
      <c r="K58" s="286"/>
      <c r="L58" s="286"/>
      <c r="M58" s="286"/>
      <c r="N58" s="286"/>
      <c r="O58" s="286"/>
      <c r="P58" s="286"/>
      <c r="Q58" s="286"/>
    </row>
    <row r="59" spans="1:17" s="229" customFormat="1" ht="15.75">
      <c r="A59" s="90" t="s">
        <v>63</v>
      </c>
      <c r="B59" s="91" t="s">
        <v>112</v>
      </c>
      <c r="C59" s="120"/>
      <c r="D59" s="408">
        <v>83426</v>
      </c>
      <c r="E59" s="408">
        <f t="shared" si="7"/>
        <v>10428.25</v>
      </c>
      <c r="F59" s="408">
        <v>0</v>
      </c>
      <c r="G59" s="87">
        <f t="shared" si="1"/>
        <v>93854.25</v>
      </c>
      <c r="H59" s="421" t="s">
        <v>262</v>
      </c>
      <c r="I59" s="283"/>
      <c r="J59" s="283"/>
      <c r="K59" s="283"/>
      <c r="L59" s="283"/>
      <c r="M59" s="283"/>
      <c r="N59" s="283"/>
      <c r="O59" s="283"/>
      <c r="P59" s="283"/>
      <c r="Q59" s="283"/>
    </row>
    <row r="60" spans="1:17" s="229" customFormat="1" ht="15.75">
      <c r="A60" s="90" t="s">
        <v>63</v>
      </c>
      <c r="B60" s="91" t="s">
        <v>113</v>
      </c>
      <c r="C60" s="120"/>
      <c r="D60" s="408">
        <v>85326</v>
      </c>
      <c r="E60" s="408">
        <f t="shared" si="7"/>
        <v>10665.75</v>
      </c>
      <c r="F60" s="408">
        <v>0</v>
      </c>
      <c r="G60" s="87">
        <f t="shared" si="1"/>
        <v>95991.75</v>
      </c>
      <c r="H60" s="421" t="s">
        <v>262</v>
      </c>
      <c r="I60" s="283"/>
      <c r="J60" s="283"/>
      <c r="K60" s="283"/>
      <c r="L60" s="283"/>
      <c r="M60" s="283"/>
      <c r="N60" s="283"/>
      <c r="O60" s="283"/>
      <c r="P60" s="283"/>
      <c r="Q60" s="283"/>
    </row>
    <row r="61" spans="1:17" s="229" customFormat="1" ht="15.75">
      <c r="A61" s="90" t="s">
        <v>63</v>
      </c>
      <c r="B61" s="91" t="s">
        <v>115</v>
      </c>
      <c r="C61" s="120"/>
      <c r="D61" s="408">
        <v>87376</v>
      </c>
      <c r="E61" s="408">
        <f t="shared" si="7"/>
        <v>10922</v>
      </c>
      <c r="F61" s="408">
        <v>0</v>
      </c>
      <c r="G61" s="87">
        <f t="shared" si="1"/>
        <v>98298</v>
      </c>
      <c r="H61" s="421" t="s">
        <v>262</v>
      </c>
      <c r="I61" s="283"/>
      <c r="J61" s="283"/>
      <c r="K61" s="283"/>
      <c r="L61" s="283"/>
      <c r="M61" s="283"/>
      <c r="N61" s="283"/>
      <c r="O61" s="283"/>
      <c r="P61" s="283"/>
      <c r="Q61" s="283"/>
    </row>
    <row r="62" spans="1:17" s="229" customFormat="1" ht="15.75">
      <c r="A62" s="90" t="s">
        <v>63</v>
      </c>
      <c r="B62" s="91" t="s">
        <v>114</v>
      </c>
      <c r="C62" s="120"/>
      <c r="D62" s="408">
        <v>84826</v>
      </c>
      <c r="E62" s="408">
        <f t="shared" si="7"/>
        <v>10603.25</v>
      </c>
      <c r="F62" s="408">
        <v>0</v>
      </c>
      <c r="G62" s="87">
        <f t="shared" si="1"/>
        <v>95429.25</v>
      </c>
      <c r="H62" s="421" t="s">
        <v>262</v>
      </c>
      <c r="I62" s="283"/>
      <c r="J62" s="283"/>
      <c r="K62" s="283"/>
      <c r="L62" s="283"/>
      <c r="M62" s="283"/>
      <c r="N62" s="283"/>
      <c r="O62" s="283"/>
      <c r="P62" s="283"/>
      <c r="Q62" s="283"/>
    </row>
    <row r="63" spans="1:17" s="229" customFormat="1" ht="15.75">
      <c r="A63" s="90" t="s">
        <v>63</v>
      </c>
      <c r="B63" s="91" t="s">
        <v>116</v>
      </c>
      <c r="C63" s="120"/>
      <c r="D63" s="408">
        <v>85316</v>
      </c>
      <c r="E63" s="408">
        <f t="shared" si="7"/>
        <v>10664.5</v>
      </c>
      <c r="F63" s="408">
        <v>0</v>
      </c>
      <c r="G63" s="87">
        <f t="shared" si="1"/>
        <v>95980.5</v>
      </c>
      <c r="H63" s="421" t="s">
        <v>262</v>
      </c>
      <c r="I63" s="283"/>
      <c r="J63" s="283"/>
      <c r="K63" s="283"/>
      <c r="L63" s="283"/>
      <c r="M63" s="283"/>
      <c r="N63" s="283"/>
      <c r="O63" s="283"/>
      <c r="P63" s="283"/>
      <c r="Q63" s="283"/>
    </row>
    <row r="64" spans="1:17" s="229" customFormat="1" ht="16.5" thickBot="1">
      <c r="A64" s="121" t="s">
        <v>63</v>
      </c>
      <c r="B64" s="122" t="s">
        <v>117</v>
      </c>
      <c r="C64" s="120"/>
      <c r="D64" s="408">
        <v>85626</v>
      </c>
      <c r="E64" s="408">
        <f t="shared" si="7"/>
        <v>10703.25</v>
      </c>
      <c r="F64" s="408">
        <v>0</v>
      </c>
      <c r="G64" s="87">
        <f t="shared" si="1"/>
        <v>96329.25</v>
      </c>
      <c r="H64" s="421" t="s">
        <v>262</v>
      </c>
      <c r="I64" s="283"/>
      <c r="J64" s="283"/>
      <c r="K64" s="283"/>
      <c r="L64" s="283"/>
      <c r="M64" s="283"/>
      <c r="N64" s="283"/>
      <c r="O64" s="283"/>
      <c r="P64" s="283"/>
      <c r="Q64" s="283"/>
    </row>
    <row r="65" spans="1:17" s="229" customFormat="1" ht="16.5" thickBot="1">
      <c r="A65" s="126"/>
      <c r="B65" s="127"/>
      <c r="C65" s="128"/>
      <c r="D65" s="129"/>
      <c r="E65" s="129"/>
      <c r="F65" s="129"/>
      <c r="G65" s="129"/>
      <c r="H65" s="296"/>
      <c r="I65" s="283"/>
      <c r="J65" s="283"/>
      <c r="K65" s="283"/>
      <c r="L65" s="283"/>
      <c r="M65" s="283"/>
      <c r="N65" s="283"/>
      <c r="O65" s="283"/>
      <c r="P65" s="283"/>
      <c r="Q65" s="283"/>
    </row>
    <row r="66" spans="1:17" s="229" customFormat="1" ht="16.5" thickBot="1">
      <c r="A66" s="306" t="s">
        <v>118</v>
      </c>
      <c r="B66" s="307"/>
      <c r="C66" s="307"/>
      <c r="D66" s="307"/>
      <c r="E66" s="307"/>
      <c r="F66" s="307"/>
      <c r="G66" s="307"/>
      <c r="H66" s="425"/>
      <c r="I66" s="283"/>
      <c r="J66" s="283"/>
      <c r="K66" s="283"/>
      <c r="L66" s="283"/>
      <c r="M66" s="283"/>
      <c r="N66" s="283"/>
      <c r="O66" s="283"/>
      <c r="P66" s="283"/>
      <c r="Q66" s="283"/>
    </row>
    <row r="67" spans="1:17" s="229" customFormat="1" ht="16.5" thickBot="1">
      <c r="A67" s="558" t="s">
        <v>7</v>
      </c>
      <c r="B67" s="467"/>
      <c r="C67" s="404" t="s">
        <v>8</v>
      </c>
      <c r="D67" s="308" t="s">
        <v>200</v>
      </c>
      <c r="E67" s="405" t="s">
        <v>11</v>
      </c>
      <c r="F67" s="405" t="s">
        <v>204</v>
      </c>
      <c r="G67" s="405" t="s">
        <v>201</v>
      </c>
      <c r="H67" s="420"/>
      <c r="I67" s="283"/>
      <c r="J67" s="283"/>
      <c r="K67" s="283"/>
      <c r="L67" s="283"/>
      <c r="M67" s="283"/>
      <c r="N67" s="283"/>
      <c r="O67" s="283"/>
      <c r="P67" s="283"/>
      <c r="Q67" s="283"/>
    </row>
    <row r="68" spans="1:17" s="229" customFormat="1" ht="15.75">
      <c r="A68" s="132" t="s">
        <v>124</v>
      </c>
      <c r="B68" s="133" t="s">
        <v>125</v>
      </c>
      <c r="C68" s="92" t="s">
        <v>68</v>
      </c>
      <c r="D68" s="407">
        <v>92476</v>
      </c>
      <c r="E68" s="408">
        <f t="shared" ref="E68" si="8">D68*12.5%</f>
        <v>11559.5</v>
      </c>
      <c r="F68" s="408">
        <v>1100</v>
      </c>
      <c r="G68" s="87">
        <f>D68+E68-F68</f>
        <v>102935.5</v>
      </c>
      <c r="H68" s="421" t="s">
        <v>262</v>
      </c>
      <c r="I68" s="283"/>
      <c r="J68" s="283"/>
      <c r="K68" s="283"/>
      <c r="L68" s="283"/>
      <c r="M68" s="283"/>
      <c r="N68" s="283"/>
      <c r="O68" s="283"/>
      <c r="P68" s="283"/>
      <c r="Q68" s="283"/>
    </row>
    <row r="69" spans="1:17" s="229" customFormat="1" ht="15.75">
      <c r="A69" s="132" t="s">
        <v>124</v>
      </c>
      <c r="B69" s="133" t="s">
        <v>126</v>
      </c>
      <c r="C69" s="92" t="s">
        <v>127</v>
      </c>
      <c r="D69" s="408">
        <v>93526</v>
      </c>
      <c r="E69" s="408">
        <f t="shared" ref="E69:E78" si="9">D69*12.5%</f>
        <v>11690.75</v>
      </c>
      <c r="F69" s="408">
        <v>1100</v>
      </c>
      <c r="G69" s="87">
        <f t="shared" ref="G69:G78" si="10">D69+E69-F69</f>
        <v>104116.75</v>
      </c>
      <c r="H69" s="421" t="s">
        <v>262</v>
      </c>
      <c r="I69" s="283"/>
      <c r="J69" s="283"/>
      <c r="K69" s="283"/>
      <c r="L69" s="283"/>
      <c r="M69" s="283"/>
      <c r="N69" s="283"/>
      <c r="O69" s="283"/>
      <c r="P69" s="283"/>
      <c r="Q69" s="283"/>
    </row>
    <row r="70" spans="1:17" s="175" customFormat="1" ht="15.75">
      <c r="A70" s="132" t="s">
        <v>124</v>
      </c>
      <c r="B70" s="133" t="s">
        <v>128</v>
      </c>
      <c r="C70" s="92" t="s">
        <v>127</v>
      </c>
      <c r="D70" s="408">
        <v>94026</v>
      </c>
      <c r="E70" s="408">
        <f t="shared" si="9"/>
        <v>11753.25</v>
      </c>
      <c r="F70" s="408">
        <v>1100</v>
      </c>
      <c r="G70" s="87">
        <f t="shared" si="10"/>
        <v>104679.25</v>
      </c>
      <c r="H70" s="421" t="s">
        <v>262</v>
      </c>
      <c r="I70" s="288"/>
      <c r="J70" s="288"/>
      <c r="K70" s="288"/>
      <c r="L70" s="288"/>
      <c r="M70" s="288"/>
      <c r="N70" s="288"/>
      <c r="O70" s="288"/>
      <c r="P70" s="288"/>
      <c r="Q70" s="288"/>
    </row>
    <row r="71" spans="1:17" s="175" customFormat="1" ht="15.75">
      <c r="A71" s="132" t="s">
        <v>129</v>
      </c>
      <c r="B71" s="133" t="s">
        <v>130</v>
      </c>
      <c r="C71" s="92" t="s">
        <v>131</v>
      </c>
      <c r="D71" s="408">
        <v>94726</v>
      </c>
      <c r="E71" s="408">
        <f t="shared" si="9"/>
        <v>11840.75</v>
      </c>
      <c r="F71" s="408">
        <v>1100</v>
      </c>
      <c r="G71" s="87">
        <f t="shared" si="10"/>
        <v>105466.75</v>
      </c>
      <c r="H71" s="421" t="s">
        <v>262</v>
      </c>
      <c r="I71" s="288"/>
      <c r="J71" s="288"/>
      <c r="K71" s="288"/>
      <c r="L71" s="288"/>
      <c r="M71" s="288"/>
      <c r="N71" s="288"/>
      <c r="O71" s="288"/>
      <c r="P71" s="288"/>
      <c r="Q71" s="288"/>
    </row>
    <row r="72" spans="1:17" s="175" customFormat="1" ht="15.75">
      <c r="A72" s="132" t="s">
        <v>132</v>
      </c>
      <c r="B72" s="133" t="s">
        <v>133</v>
      </c>
      <c r="C72" s="92" t="s">
        <v>134</v>
      </c>
      <c r="D72" s="408">
        <v>94826</v>
      </c>
      <c r="E72" s="408">
        <f t="shared" si="9"/>
        <v>11853.25</v>
      </c>
      <c r="F72" s="408">
        <v>1100</v>
      </c>
      <c r="G72" s="87">
        <f t="shared" si="10"/>
        <v>105579.25</v>
      </c>
      <c r="H72" s="421" t="s">
        <v>262</v>
      </c>
      <c r="I72" s="288"/>
      <c r="J72" s="288"/>
      <c r="K72" s="288"/>
      <c r="L72" s="288"/>
      <c r="M72" s="288"/>
      <c r="N72" s="288"/>
      <c r="O72" s="288"/>
      <c r="P72" s="288"/>
      <c r="Q72" s="288"/>
    </row>
    <row r="73" spans="1:17" s="169" customFormat="1" ht="15.75">
      <c r="A73" s="132" t="s">
        <v>132</v>
      </c>
      <c r="B73" s="133" t="s">
        <v>135</v>
      </c>
      <c r="C73" s="92" t="s">
        <v>134</v>
      </c>
      <c r="D73" s="408">
        <v>96616</v>
      </c>
      <c r="E73" s="408">
        <f t="shared" si="9"/>
        <v>12077</v>
      </c>
      <c r="F73" s="408">
        <v>1100</v>
      </c>
      <c r="G73" s="87">
        <f t="shared" si="10"/>
        <v>107593</v>
      </c>
      <c r="H73" s="421" t="s">
        <v>262</v>
      </c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s="284" customFormat="1" ht="15.75">
      <c r="A74" s="132" t="s">
        <v>119</v>
      </c>
      <c r="B74" s="133" t="s">
        <v>120</v>
      </c>
      <c r="C74" s="92" t="s">
        <v>121</v>
      </c>
      <c r="D74" s="408"/>
      <c r="E74" s="408"/>
      <c r="F74" s="408"/>
      <c r="G74" s="87"/>
      <c r="H74" s="421"/>
      <c r="I74" s="286"/>
      <c r="J74" s="286"/>
      <c r="K74" s="286"/>
      <c r="L74" s="286"/>
      <c r="M74" s="286"/>
      <c r="N74" s="286"/>
      <c r="O74" s="286"/>
      <c r="P74" s="286"/>
      <c r="Q74" s="286"/>
    </row>
    <row r="75" spans="1:17" s="284" customFormat="1" ht="15.75">
      <c r="A75" s="134" t="s">
        <v>119</v>
      </c>
      <c r="B75" s="135" t="s">
        <v>122</v>
      </c>
      <c r="C75" s="92" t="s">
        <v>123</v>
      </c>
      <c r="D75" s="408">
        <v>96326</v>
      </c>
      <c r="E75" s="408">
        <f t="shared" si="9"/>
        <v>12040.75</v>
      </c>
      <c r="F75" s="408">
        <v>1100</v>
      </c>
      <c r="G75" s="87">
        <f t="shared" si="10"/>
        <v>107266.75</v>
      </c>
      <c r="H75" s="421" t="s">
        <v>262</v>
      </c>
      <c r="I75" s="286"/>
      <c r="J75" s="286"/>
      <c r="K75" s="286"/>
      <c r="L75" s="286"/>
      <c r="M75" s="286"/>
      <c r="N75" s="286"/>
      <c r="O75" s="286"/>
      <c r="P75" s="286"/>
      <c r="Q75" s="286"/>
    </row>
    <row r="76" spans="1:17" s="229" customFormat="1" ht="15.75">
      <c r="A76" s="90" t="s">
        <v>63</v>
      </c>
      <c r="B76" s="91" t="s">
        <v>136</v>
      </c>
      <c r="C76" s="120"/>
      <c r="D76" s="408">
        <v>90326</v>
      </c>
      <c r="E76" s="408">
        <f t="shared" si="9"/>
        <v>11290.75</v>
      </c>
      <c r="F76" s="408">
        <v>0</v>
      </c>
      <c r="G76" s="87">
        <f t="shared" si="10"/>
        <v>101616.75</v>
      </c>
      <c r="H76" s="421" t="s">
        <v>262</v>
      </c>
      <c r="I76" s="283"/>
      <c r="J76" s="283"/>
      <c r="K76" s="283"/>
      <c r="L76" s="283"/>
      <c r="M76" s="283"/>
      <c r="N76" s="283"/>
      <c r="O76" s="283"/>
      <c r="P76" s="283"/>
      <c r="Q76" s="283"/>
    </row>
    <row r="77" spans="1:17" s="229" customFormat="1" ht="15.75">
      <c r="A77" s="90" t="s">
        <v>63</v>
      </c>
      <c r="B77" s="91" t="s">
        <v>137</v>
      </c>
      <c r="C77" s="120"/>
      <c r="D77" s="408">
        <v>88226</v>
      </c>
      <c r="E77" s="408">
        <f t="shared" si="9"/>
        <v>11028.25</v>
      </c>
      <c r="F77" s="408">
        <v>0</v>
      </c>
      <c r="G77" s="87">
        <f t="shared" si="10"/>
        <v>99254.25</v>
      </c>
      <c r="H77" s="421" t="s">
        <v>262</v>
      </c>
      <c r="I77" s="283"/>
      <c r="J77" s="283"/>
      <c r="K77" s="283"/>
      <c r="L77" s="283"/>
      <c r="M77" s="283"/>
      <c r="N77" s="283"/>
      <c r="O77" s="283"/>
      <c r="P77" s="283"/>
      <c r="Q77" s="283"/>
    </row>
    <row r="78" spans="1:17" s="229" customFormat="1" ht="16.5" thickBot="1">
      <c r="A78" s="121" t="s">
        <v>63</v>
      </c>
      <c r="B78" s="122" t="s">
        <v>138</v>
      </c>
      <c r="C78" s="123"/>
      <c r="D78" s="426">
        <v>88726</v>
      </c>
      <c r="E78" s="409">
        <f t="shared" si="9"/>
        <v>11090.75</v>
      </c>
      <c r="F78" s="409">
        <v>0</v>
      </c>
      <c r="G78" s="312">
        <f t="shared" si="10"/>
        <v>99816.75</v>
      </c>
      <c r="H78" s="422" t="s">
        <v>262</v>
      </c>
      <c r="I78" s="283"/>
      <c r="J78" s="283"/>
      <c r="K78" s="283"/>
      <c r="L78" s="283"/>
      <c r="M78" s="283"/>
      <c r="N78" s="283"/>
      <c r="O78" s="283"/>
      <c r="P78" s="283"/>
      <c r="Q78" s="283"/>
    </row>
    <row r="79" spans="1:17" s="229" customFormat="1" ht="16.5" thickBot="1">
      <c r="A79" s="163"/>
      <c r="B79" s="127"/>
      <c r="C79" s="128"/>
      <c r="D79" s="129"/>
      <c r="E79" s="129"/>
      <c r="F79" s="129"/>
      <c r="G79" s="129"/>
      <c r="H79" s="296"/>
      <c r="I79" s="283"/>
      <c r="J79" s="283"/>
      <c r="K79" s="283"/>
      <c r="L79" s="283"/>
      <c r="M79" s="283"/>
      <c r="N79" s="283"/>
      <c r="O79" s="283"/>
      <c r="P79" s="283"/>
      <c r="Q79" s="283"/>
    </row>
    <row r="80" spans="1:17" s="229" customFormat="1" ht="16.5" thickBot="1">
      <c r="A80" s="468" t="s">
        <v>139</v>
      </c>
      <c r="B80" s="469"/>
      <c r="C80" s="469"/>
      <c r="D80" s="469"/>
      <c r="E80" s="470"/>
      <c r="F80" s="523"/>
      <c r="G80" s="524"/>
      <c r="H80" s="524"/>
      <c r="I80" s="283"/>
      <c r="J80" s="283"/>
      <c r="K80" s="283"/>
      <c r="L80" s="283"/>
      <c r="M80" s="283"/>
      <c r="N80" s="283"/>
      <c r="O80" s="283"/>
      <c r="P80" s="283"/>
      <c r="Q80" s="283"/>
    </row>
    <row r="81" spans="1:17" s="229" customFormat="1" ht="16.5" thickBot="1">
      <c r="A81" s="468" t="s">
        <v>140</v>
      </c>
      <c r="B81" s="470"/>
      <c r="C81" s="175"/>
      <c r="D81" s="471" t="s">
        <v>141</v>
      </c>
      <c r="E81" s="472"/>
      <c r="F81" s="170"/>
      <c r="G81" s="170"/>
      <c r="H81" s="296"/>
      <c r="I81" s="283"/>
      <c r="J81" s="283"/>
      <c r="K81" s="283"/>
      <c r="L81" s="283"/>
      <c r="M81" s="283"/>
      <c r="N81" s="283"/>
      <c r="O81" s="283"/>
      <c r="P81" s="283"/>
      <c r="Q81" s="283"/>
    </row>
    <row r="82" spans="1:17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296"/>
      <c r="I82" s="283"/>
      <c r="J82" s="283"/>
      <c r="K82" s="283"/>
      <c r="L82" s="283"/>
      <c r="M82" s="283"/>
      <c r="N82" s="283"/>
      <c r="O82" s="283"/>
      <c r="P82" s="283"/>
      <c r="Q82" s="283"/>
    </row>
    <row r="83" spans="1:17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296"/>
      <c r="I83" s="283"/>
      <c r="J83" s="283"/>
      <c r="K83" s="283"/>
      <c r="L83" s="283"/>
      <c r="M83" s="283"/>
      <c r="N83" s="283"/>
      <c r="O83" s="283"/>
      <c r="P83" s="283"/>
      <c r="Q83" s="283"/>
    </row>
    <row r="84" spans="1:17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296"/>
      <c r="I84" s="283"/>
      <c r="J84" s="283"/>
      <c r="K84" s="283"/>
      <c r="L84" s="283"/>
      <c r="M84" s="283"/>
      <c r="N84" s="283"/>
      <c r="O84" s="283"/>
      <c r="P84" s="283"/>
      <c r="Q84" s="283"/>
    </row>
    <row r="85" spans="1:17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296"/>
      <c r="I85" s="283"/>
      <c r="J85" s="283"/>
      <c r="K85" s="283"/>
      <c r="L85" s="283"/>
      <c r="M85" s="283"/>
      <c r="N85" s="283"/>
      <c r="O85" s="283"/>
      <c r="P85" s="283"/>
      <c r="Q85" s="283"/>
    </row>
    <row r="86" spans="1:17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296"/>
      <c r="I86" s="283"/>
      <c r="J86" s="283"/>
      <c r="K86" s="283"/>
      <c r="L86" s="283"/>
      <c r="M86" s="283"/>
      <c r="N86" s="283"/>
      <c r="O86" s="283"/>
      <c r="P86" s="283"/>
      <c r="Q86" s="283"/>
    </row>
    <row r="87" spans="1:17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296"/>
      <c r="I87" s="283"/>
      <c r="J87" s="283"/>
      <c r="K87" s="283"/>
      <c r="L87" s="283"/>
      <c r="M87" s="283"/>
      <c r="N87" s="283"/>
      <c r="O87" s="283"/>
      <c r="P87" s="283"/>
      <c r="Q87" s="283"/>
    </row>
    <row r="88" spans="1:17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296"/>
      <c r="I88" s="283"/>
      <c r="J88" s="283"/>
      <c r="K88" s="283"/>
      <c r="L88" s="283"/>
      <c r="M88" s="283"/>
      <c r="N88" s="283"/>
      <c r="O88" s="283"/>
      <c r="P88" s="283"/>
      <c r="Q88" s="283"/>
    </row>
    <row r="89" spans="1:17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296"/>
      <c r="I89" s="283"/>
      <c r="J89" s="283"/>
      <c r="K89" s="283"/>
      <c r="L89" s="283"/>
      <c r="M89" s="283"/>
      <c r="N89" s="283"/>
      <c r="O89" s="283"/>
      <c r="P89" s="283"/>
      <c r="Q89" s="283"/>
    </row>
    <row r="90" spans="1:17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296"/>
      <c r="I90" s="283"/>
      <c r="J90" s="283"/>
      <c r="K90" s="283"/>
      <c r="L90" s="283"/>
      <c r="M90" s="283"/>
      <c r="N90" s="283"/>
      <c r="O90" s="283"/>
      <c r="P90" s="283"/>
      <c r="Q90" s="283"/>
    </row>
    <row r="91" spans="1:17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297"/>
      <c r="I91" s="283"/>
      <c r="J91" s="283"/>
      <c r="K91" s="283"/>
      <c r="L91" s="283"/>
      <c r="M91" s="283"/>
      <c r="N91" s="283"/>
      <c r="O91" s="283"/>
      <c r="P91" s="283"/>
      <c r="Q91" s="283"/>
    </row>
    <row r="92" spans="1:17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297"/>
      <c r="I92" s="283"/>
      <c r="J92" s="283"/>
      <c r="K92" s="283"/>
      <c r="L92" s="283"/>
      <c r="M92" s="283"/>
      <c r="N92" s="283"/>
      <c r="O92" s="283"/>
      <c r="P92" s="283"/>
      <c r="Q92" s="283"/>
    </row>
    <row r="93" spans="1:17" s="94" customFormat="1">
      <c r="B93" s="189"/>
      <c r="C93" s="190"/>
      <c r="D93" s="190"/>
      <c r="E93" s="190"/>
      <c r="F93" s="190"/>
      <c r="G93" s="190"/>
      <c r="H93" s="298"/>
      <c r="I93" s="96"/>
      <c r="J93" s="96"/>
      <c r="K93" s="96"/>
      <c r="L93" s="96"/>
      <c r="M93" s="96"/>
      <c r="N93" s="96"/>
      <c r="O93" s="96"/>
      <c r="P93" s="96"/>
      <c r="Q93" s="96"/>
    </row>
    <row r="94" spans="1:17" s="94" customFormat="1">
      <c r="B94" s="189"/>
      <c r="C94" s="190"/>
      <c r="D94" s="190"/>
      <c r="E94" s="190"/>
      <c r="F94" s="190"/>
      <c r="G94" s="190"/>
      <c r="H94" s="298"/>
      <c r="I94" s="96"/>
      <c r="J94" s="96"/>
      <c r="K94" s="96"/>
      <c r="L94" s="96"/>
      <c r="M94" s="96"/>
      <c r="N94" s="96"/>
      <c r="O94" s="96"/>
      <c r="P94" s="96"/>
      <c r="Q94" s="96"/>
    </row>
    <row r="95" spans="1:17" s="94" customFormat="1">
      <c r="B95" s="189"/>
      <c r="C95" s="190"/>
      <c r="D95" s="190"/>
      <c r="E95" s="190"/>
      <c r="F95" s="190"/>
      <c r="G95" s="190"/>
      <c r="H95" s="298"/>
      <c r="I95" s="96"/>
      <c r="J95" s="96"/>
      <c r="K95" s="96"/>
      <c r="L95" s="96"/>
      <c r="M95" s="96"/>
      <c r="N95" s="96"/>
      <c r="O95" s="96"/>
      <c r="P95" s="96"/>
      <c r="Q95" s="96"/>
    </row>
    <row r="96" spans="1:17" s="94" customFormat="1">
      <c r="B96" s="189"/>
      <c r="C96" s="190"/>
      <c r="D96" s="190"/>
      <c r="E96" s="190"/>
      <c r="F96" s="190"/>
      <c r="G96" s="190"/>
      <c r="H96" s="298"/>
      <c r="I96" s="96"/>
      <c r="J96" s="96"/>
      <c r="K96" s="96"/>
      <c r="L96" s="96"/>
      <c r="M96" s="96"/>
      <c r="N96" s="96"/>
      <c r="O96" s="96"/>
      <c r="P96" s="96"/>
      <c r="Q96" s="96"/>
    </row>
    <row r="97" spans="1:17" s="94" customFormat="1">
      <c r="B97" s="189"/>
      <c r="C97" s="190"/>
      <c r="D97" s="190"/>
      <c r="E97" s="190"/>
      <c r="F97" s="190"/>
      <c r="G97" s="190"/>
      <c r="H97" s="298"/>
      <c r="I97" s="96"/>
      <c r="J97" s="96"/>
      <c r="K97" s="96"/>
      <c r="L97" s="96"/>
      <c r="M97" s="96"/>
      <c r="N97" s="96"/>
      <c r="O97" s="96"/>
      <c r="P97" s="96"/>
      <c r="Q97" s="96"/>
    </row>
    <row r="98" spans="1:17" s="94" customFormat="1">
      <c r="B98" s="189"/>
      <c r="C98" s="190"/>
      <c r="D98" s="190"/>
      <c r="E98" s="190"/>
      <c r="F98" s="190"/>
      <c r="G98" s="190"/>
      <c r="H98" s="298"/>
      <c r="I98" s="96"/>
      <c r="J98" s="96"/>
      <c r="K98" s="96"/>
      <c r="L98" s="96"/>
      <c r="M98" s="96"/>
      <c r="N98" s="96"/>
      <c r="O98" s="96"/>
      <c r="P98" s="96"/>
      <c r="Q98" s="96"/>
    </row>
    <row r="99" spans="1:17" s="94" customFormat="1">
      <c r="B99" s="189"/>
      <c r="C99" s="190"/>
      <c r="D99" s="190"/>
      <c r="E99" s="190"/>
      <c r="F99" s="190"/>
      <c r="G99" s="190"/>
      <c r="H99" s="298"/>
      <c r="I99" s="96"/>
      <c r="J99" s="96"/>
      <c r="K99" s="96"/>
      <c r="L99" s="96"/>
      <c r="M99" s="96"/>
      <c r="N99" s="96"/>
      <c r="O99" s="96"/>
      <c r="P99" s="96"/>
      <c r="Q99" s="96"/>
    </row>
    <row r="100" spans="1:17" s="94" customFormat="1">
      <c r="B100" s="189"/>
      <c r="C100" s="190"/>
      <c r="D100" s="190"/>
      <c r="E100" s="190"/>
      <c r="F100" s="190"/>
      <c r="G100" s="190"/>
      <c r="H100" s="298"/>
      <c r="I100" s="96"/>
      <c r="J100" s="96"/>
      <c r="K100" s="96"/>
      <c r="L100" s="96"/>
      <c r="M100" s="96"/>
      <c r="N100" s="96"/>
      <c r="O100" s="96"/>
      <c r="P100" s="96"/>
      <c r="Q100" s="96"/>
    </row>
    <row r="104" spans="1:17">
      <c r="A104" s="12"/>
      <c r="B104" s="12"/>
      <c r="C104" s="13"/>
      <c r="D104" s="13"/>
      <c r="E104" s="13"/>
      <c r="F104" s="9"/>
      <c r="G104" s="9"/>
      <c r="H104" s="54"/>
    </row>
  </sheetData>
  <mergeCells count="17">
    <mergeCell ref="H1:H5"/>
    <mergeCell ref="A1:A4"/>
    <mergeCell ref="B1:G1"/>
    <mergeCell ref="B2:G2"/>
    <mergeCell ref="B3:G3"/>
    <mergeCell ref="B4:G4"/>
    <mergeCell ref="A6:G6"/>
    <mergeCell ref="A7:G7"/>
    <mergeCell ref="A8:H8"/>
    <mergeCell ref="A9:B9"/>
    <mergeCell ref="A37:H38"/>
    <mergeCell ref="F80:H80"/>
    <mergeCell ref="A39:B39"/>
    <mergeCell ref="A67:B67"/>
    <mergeCell ref="A81:B81"/>
    <mergeCell ref="D81:E81"/>
    <mergeCell ref="A80:E80"/>
  </mergeCells>
  <pageMargins left="0.7" right="0.7" top="0.75" bottom="0.75" header="0.3" footer="0.3"/>
  <pageSetup scale="45"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99"/>
  <sheetViews>
    <sheetView workbookViewId="0">
      <selection activeCell="H7" sqref="H7"/>
    </sheetView>
  </sheetViews>
  <sheetFormatPr defaultColWidth="14.85546875" defaultRowHeight="15"/>
  <cols>
    <col min="1" max="1" width="28.28515625" customWidth="1"/>
    <col min="2" max="2" width="21.85546875" style="1" customWidth="1"/>
    <col min="3" max="3" width="14.85546875" style="2"/>
    <col min="4" max="4" width="20.7109375" style="2" customWidth="1"/>
    <col min="5" max="6" width="17.7109375" style="2" customWidth="1"/>
    <col min="7" max="7" width="29.85546875" style="2" customWidth="1"/>
    <col min="8" max="8" width="24.28515625" style="2" customWidth="1"/>
  </cols>
  <sheetData>
    <row r="1" spans="1:15" ht="48.75" customHeight="1">
      <c r="A1" s="463"/>
      <c r="B1" s="464" t="s">
        <v>0</v>
      </c>
      <c r="C1" s="464"/>
      <c r="D1" s="464"/>
      <c r="E1" s="464"/>
      <c r="F1" s="464"/>
      <c r="G1" s="464"/>
      <c r="H1" s="377"/>
    </row>
    <row r="2" spans="1:15" ht="15.75">
      <c r="A2" s="463"/>
      <c r="B2" s="465" t="s">
        <v>241</v>
      </c>
      <c r="C2" s="465"/>
      <c r="D2" s="465"/>
      <c r="E2" s="465"/>
      <c r="F2" s="465"/>
      <c r="G2" s="465"/>
      <c r="H2" s="378"/>
    </row>
    <row r="3" spans="1:15">
      <c r="A3" s="463"/>
      <c r="B3" s="466" t="s">
        <v>244</v>
      </c>
      <c r="C3" s="466"/>
      <c r="D3" s="466"/>
      <c r="E3" s="466"/>
      <c r="F3" s="466"/>
      <c r="G3" s="466"/>
      <c r="H3" s="375"/>
    </row>
    <row r="4" spans="1:15" ht="15.75">
      <c r="A4" s="463"/>
      <c r="B4" s="465" t="s">
        <v>243</v>
      </c>
      <c r="C4" s="465"/>
      <c r="D4" s="465"/>
      <c r="E4" s="465"/>
      <c r="F4" s="465"/>
      <c r="G4" s="465"/>
      <c r="H4" s="378"/>
    </row>
    <row r="5" spans="1:15" ht="15.75" thickBot="1"/>
    <row r="6" spans="1:15" ht="15.75" thickBot="1">
      <c r="A6" s="535" t="s">
        <v>197</v>
      </c>
      <c r="B6" s="536"/>
      <c r="C6" s="536"/>
      <c r="D6" s="536"/>
      <c r="E6" s="536"/>
      <c r="F6" s="536"/>
      <c r="G6" s="536"/>
      <c r="H6" s="36" t="s">
        <v>206</v>
      </c>
    </row>
    <row r="7" spans="1:15" ht="15.75" thickBot="1">
      <c r="A7" s="535" t="s">
        <v>250</v>
      </c>
      <c r="B7" s="536"/>
      <c r="C7" s="536"/>
      <c r="D7" s="536"/>
      <c r="E7" s="536"/>
      <c r="F7" s="536"/>
      <c r="G7" s="536"/>
      <c r="H7" s="4" t="s">
        <v>271</v>
      </c>
    </row>
    <row r="8" spans="1:15">
      <c r="A8" s="553" t="s">
        <v>199</v>
      </c>
      <c r="B8" s="554"/>
      <c r="C8" s="554"/>
      <c r="D8" s="554"/>
      <c r="E8" s="554"/>
      <c r="F8" s="554"/>
      <c r="G8" s="554"/>
      <c r="H8" s="554"/>
    </row>
    <row r="9" spans="1:15" ht="20.25">
      <c r="A9" s="573" t="s">
        <v>140</v>
      </c>
      <c r="B9" s="573"/>
      <c r="C9" s="573"/>
      <c r="D9" s="573"/>
      <c r="E9" s="573"/>
      <c r="F9" s="573"/>
      <c r="G9" s="573"/>
      <c r="H9" s="573"/>
    </row>
    <row r="10" spans="1:15" s="7" customFormat="1" ht="15.75">
      <c r="A10" s="562" t="s">
        <v>255</v>
      </c>
      <c r="B10" s="562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229" customFormat="1" ht="15.75">
      <c r="A11" s="302" t="s">
        <v>15</v>
      </c>
      <c r="B11" s="303" t="s">
        <v>16</v>
      </c>
      <c r="C11" s="313" t="s">
        <v>17</v>
      </c>
      <c r="D11" s="81">
        <v>81517</v>
      </c>
      <c r="E11" s="81">
        <f t="shared" ref="E11:E15" si="0">D11*12.5%</f>
        <v>10189.625</v>
      </c>
      <c r="F11" s="81">
        <v>1100</v>
      </c>
      <c r="G11" s="305">
        <f>D11+E11-F11</f>
        <v>90606.625</v>
      </c>
      <c r="H11" s="359" t="s">
        <v>205</v>
      </c>
    </row>
    <row r="12" spans="1:15" s="229" customFormat="1" ht="15.75">
      <c r="A12" s="90" t="s">
        <v>15</v>
      </c>
      <c r="B12" s="91" t="s">
        <v>24</v>
      </c>
      <c r="C12" s="92" t="s">
        <v>25</v>
      </c>
      <c r="D12" s="82"/>
      <c r="E12" s="82"/>
      <c r="F12" s="82"/>
      <c r="G12" s="87"/>
      <c r="H12" s="359"/>
    </row>
    <row r="13" spans="1:15" s="229" customFormat="1" ht="15.75">
      <c r="A13" s="90" t="s">
        <v>15</v>
      </c>
      <c r="B13" s="91" t="s">
        <v>20</v>
      </c>
      <c r="C13" s="92" t="s">
        <v>21</v>
      </c>
      <c r="D13" s="82"/>
      <c r="E13" s="82"/>
      <c r="F13" s="82"/>
      <c r="G13" s="87"/>
      <c r="H13" s="359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22</v>
      </c>
      <c r="C14" s="92" t="s">
        <v>23</v>
      </c>
      <c r="D14" s="82"/>
      <c r="E14" s="82"/>
      <c r="F14" s="82"/>
      <c r="G14" s="87"/>
      <c r="H14" s="359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18</v>
      </c>
      <c r="C15" s="92" t="s">
        <v>19</v>
      </c>
      <c r="D15" s="82">
        <v>83944</v>
      </c>
      <c r="E15" s="82">
        <f t="shared" si="0"/>
        <v>10493</v>
      </c>
      <c r="F15" s="82">
        <v>1100</v>
      </c>
      <c r="G15" s="87">
        <f t="shared" ref="G15:G76" si="1">D15+E15-F15</f>
        <v>93337</v>
      </c>
      <c r="H15" s="359" t="s">
        <v>205</v>
      </c>
      <c r="L15" s="282"/>
      <c r="M15" s="283"/>
      <c r="N15" s="283"/>
      <c r="O15" s="283"/>
    </row>
    <row r="16" spans="1:15" s="229" customFormat="1" ht="15.75">
      <c r="A16" s="90" t="s">
        <v>15</v>
      </c>
      <c r="B16" s="91" t="s">
        <v>263</v>
      </c>
      <c r="C16" s="92" t="s">
        <v>264</v>
      </c>
      <c r="D16" s="413"/>
      <c r="E16" s="413"/>
      <c r="F16" s="413"/>
      <c r="G16" s="87"/>
      <c r="H16" s="412"/>
      <c r="L16" s="282"/>
      <c r="M16" s="283"/>
      <c r="N16" s="283"/>
      <c r="O16" s="283"/>
    </row>
    <row r="17" spans="1:15" s="284" customFormat="1" ht="15.75">
      <c r="A17" s="90" t="s">
        <v>26</v>
      </c>
      <c r="B17" s="91" t="s">
        <v>27</v>
      </c>
      <c r="C17" s="92" t="s">
        <v>23</v>
      </c>
      <c r="D17" s="82">
        <v>85006</v>
      </c>
      <c r="E17" s="82">
        <v>10912.62</v>
      </c>
      <c r="F17" s="82">
        <v>1100</v>
      </c>
      <c r="G17" s="87">
        <f t="shared" si="1"/>
        <v>94818.62</v>
      </c>
      <c r="H17" s="412" t="s">
        <v>205</v>
      </c>
      <c r="L17" s="285"/>
      <c r="M17" s="286"/>
      <c r="N17" s="286"/>
      <c r="O17" s="286"/>
    </row>
    <row r="18" spans="1:15" s="229" customFormat="1" ht="15.75">
      <c r="A18" s="90" t="s">
        <v>32</v>
      </c>
      <c r="B18" s="91" t="s">
        <v>33</v>
      </c>
      <c r="C18" s="92" t="s">
        <v>34</v>
      </c>
      <c r="D18" s="82"/>
      <c r="E18" s="82"/>
      <c r="F18" s="82"/>
      <c r="G18" s="87"/>
      <c r="H18" s="359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36</v>
      </c>
      <c r="C19" s="92" t="s">
        <v>37</v>
      </c>
      <c r="D19" s="82"/>
      <c r="E19" s="82"/>
      <c r="F19" s="82"/>
      <c r="G19" s="87"/>
      <c r="H19" s="359"/>
      <c r="L19" s="283"/>
      <c r="M19" s="283"/>
      <c r="N19" s="283"/>
      <c r="O19" s="283"/>
    </row>
    <row r="20" spans="1:15" s="229" customFormat="1" ht="15.75">
      <c r="A20" s="90" t="s">
        <v>35</v>
      </c>
      <c r="B20" s="91" t="s">
        <v>38</v>
      </c>
      <c r="C20" s="92" t="s">
        <v>39</v>
      </c>
      <c r="D20" s="82"/>
      <c r="E20" s="82"/>
      <c r="F20" s="82"/>
      <c r="G20" s="87"/>
      <c r="H20" s="359"/>
      <c r="L20" s="283"/>
      <c r="M20" s="283"/>
      <c r="N20" s="283"/>
      <c r="O20" s="283"/>
    </row>
    <row r="21" spans="1:15" s="229" customFormat="1" ht="15.75">
      <c r="A21" s="90" t="s">
        <v>28</v>
      </c>
      <c r="B21" s="91" t="s">
        <v>29</v>
      </c>
      <c r="C21" s="92" t="s">
        <v>19</v>
      </c>
      <c r="D21" s="82"/>
      <c r="E21" s="82"/>
      <c r="F21" s="317"/>
      <c r="G21" s="87"/>
      <c r="H21" s="359"/>
      <c r="L21" s="283"/>
      <c r="M21" s="283"/>
      <c r="N21" s="283"/>
      <c r="O21" s="283"/>
    </row>
    <row r="22" spans="1:15" s="229" customFormat="1" ht="15.75">
      <c r="A22" s="90" t="s">
        <v>30</v>
      </c>
      <c r="B22" s="91" t="s">
        <v>31</v>
      </c>
      <c r="C22" s="92" t="s">
        <v>23</v>
      </c>
      <c r="D22" s="82"/>
      <c r="E22" s="82"/>
      <c r="F22" s="82"/>
      <c r="G22" s="87"/>
      <c r="H22" s="359"/>
      <c r="L22" s="283"/>
      <c r="M22" s="283"/>
      <c r="N22" s="283"/>
      <c r="O22" s="283"/>
    </row>
    <row r="23" spans="1:15" s="229" customFormat="1" ht="15.75">
      <c r="A23" s="103" t="s">
        <v>59</v>
      </c>
      <c r="B23" s="91" t="s">
        <v>60</v>
      </c>
      <c r="C23" s="92" t="s">
        <v>19</v>
      </c>
      <c r="D23" s="82">
        <v>93602</v>
      </c>
      <c r="E23" s="82">
        <f t="shared" ref="E23:E28" si="2">D23*12.5%</f>
        <v>11700.25</v>
      </c>
      <c r="F23" s="82">
        <v>1100</v>
      </c>
      <c r="G23" s="87">
        <f t="shared" si="1"/>
        <v>104202.25</v>
      </c>
      <c r="H23" s="359" t="s">
        <v>205</v>
      </c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41</v>
      </c>
      <c r="C24" s="92" t="s">
        <v>23</v>
      </c>
      <c r="D24" s="82">
        <v>90720</v>
      </c>
      <c r="E24" s="82">
        <f t="shared" si="2"/>
        <v>11340</v>
      </c>
      <c r="F24" s="82">
        <v>1100</v>
      </c>
      <c r="G24" s="87">
        <f t="shared" si="1"/>
        <v>100960</v>
      </c>
      <c r="H24" s="359" t="s">
        <v>205</v>
      </c>
      <c r="L24" s="282"/>
      <c r="M24" s="283"/>
      <c r="N24" s="283"/>
      <c r="O24" s="283"/>
    </row>
    <row r="25" spans="1:15" s="229" customFormat="1" ht="15.75">
      <c r="A25" s="103" t="s">
        <v>40</v>
      </c>
      <c r="B25" s="91" t="s">
        <v>42</v>
      </c>
      <c r="C25" s="92" t="s">
        <v>43</v>
      </c>
      <c r="D25" s="82">
        <v>96030</v>
      </c>
      <c r="E25" s="82">
        <f t="shared" si="2"/>
        <v>12003.75</v>
      </c>
      <c r="F25" s="82">
        <v>1100</v>
      </c>
      <c r="G25" s="87">
        <f t="shared" si="1"/>
        <v>106933.75</v>
      </c>
      <c r="H25" s="359" t="s">
        <v>205</v>
      </c>
      <c r="L25" s="282"/>
      <c r="M25" s="283"/>
      <c r="N25" s="283"/>
      <c r="O25" s="283"/>
    </row>
    <row r="26" spans="1:15" s="229" customFormat="1" ht="15.75">
      <c r="A26" s="103" t="s">
        <v>59</v>
      </c>
      <c r="B26" s="91" t="s">
        <v>61</v>
      </c>
      <c r="C26" s="92" t="s">
        <v>62</v>
      </c>
      <c r="D26" s="82"/>
      <c r="E26" s="82"/>
      <c r="F26" s="82"/>
      <c r="G26" s="87"/>
      <c r="H26" s="359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44</v>
      </c>
      <c r="C27" s="92" t="s">
        <v>45</v>
      </c>
      <c r="D27" s="82">
        <v>91347</v>
      </c>
      <c r="E27" s="82">
        <f t="shared" si="2"/>
        <v>11418.375</v>
      </c>
      <c r="F27" s="82">
        <v>1100</v>
      </c>
      <c r="G27" s="87">
        <f t="shared" si="1"/>
        <v>101665.375</v>
      </c>
      <c r="H27" s="359" t="s">
        <v>205</v>
      </c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46</v>
      </c>
      <c r="C28" s="92" t="s">
        <v>45</v>
      </c>
      <c r="D28" s="82">
        <v>90669</v>
      </c>
      <c r="E28" s="82">
        <f t="shared" si="2"/>
        <v>11333.625</v>
      </c>
      <c r="F28" s="82">
        <v>1100</v>
      </c>
      <c r="G28" s="87">
        <f t="shared" si="1"/>
        <v>100902.625</v>
      </c>
      <c r="H28" s="359" t="s">
        <v>205</v>
      </c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47</v>
      </c>
      <c r="C29" s="92" t="s">
        <v>233</v>
      </c>
      <c r="D29" s="82"/>
      <c r="E29" s="82"/>
      <c r="F29" s="82"/>
      <c r="G29" s="87"/>
      <c r="H29" s="359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49</v>
      </c>
      <c r="C30" s="92" t="s">
        <v>233</v>
      </c>
      <c r="D30" s="82"/>
      <c r="E30" s="82"/>
      <c r="F30" s="82"/>
      <c r="G30" s="87"/>
      <c r="H30" s="359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50</v>
      </c>
      <c r="C31" s="92" t="s">
        <v>51</v>
      </c>
      <c r="D31" s="82"/>
      <c r="E31" s="82"/>
      <c r="F31" s="82"/>
      <c r="G31" s="87"/>
      <c r="H31" s="359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52</v>
      </c>
      <c r="C32" s="92" t="s">
        <v>53</v>
      </c>
      <c r="D32" s="82"/>
      <c r="E32" s="82"/>
      <c r="F32" s="82"/>
      <c r="G32" s="87"/>
      <c r="H32" s="359"/>
      <c r="L32" s="282"/>
      <c r="M32" s="283"/>
      <c r="N32" s="283"/>
      <c r="O32" s="283"/>
    </row>
    <row r="33" spans="1:236" s="229" customFormat="1" ht="15.75">
      <c r="A33" s="103" t="s">
        <v>40</v>
      </c>
      <c r="B33" s="91" t="s">
        <v>54</v>
      </c>
      <c r="C33" s="92" t="s">
        <v>43</v>
      </c>
      <c r="D33" s="82"/>
      <c r="E33" s="82"/>
      <c r="F33" s="82"/>
      <c r="G33" s="87"/>
      <c r="H33" s="359"/>
      <c r="L33" s="282"/>
      <c r="M33" s="283"/>
      <c r="N33" s="283"/>
      <c r="O33" s="283"/>
    </row>
    <row r="34" spans="1:236" s="284" customFormat="1" ht="15.75">
      <c r="A34" s="103" t="s">
        <v>40</v>
      </c>
      <c r="B34" s="91" t="s">
        <v>55</v>
      </c>
      <c r="C34" s="92" t="s">
        <v>56</v>
      </c>
      <c r="D34" s="82"/>
      <c r="E34" s="82"/>
      <c r="F34" s="82"/>
      <c r="G34" s="87"/>
      <c r="H34" s="359"/>
      <c r="L34" s="285"/>
      <c r="M34" s="286"/>
      <c r="N34" s="286"/>
      <c r="O34" s="286"/>
    </row>
    <row r="35" spans="1:236" s="229" customFormat="1" ht="15.75">
      <c r="A35" s="103" t="s">
        <v>40</v>
      </c>
      <c r="B35" s="91" t="s">
        <v>57</v>
      </c>
      <c r="C35" s="92" t="s">
        <v>58</v>
      </c>
      <c r="D35" s="82"/>
      <c r="E35" s="82"/>
      <c r="F35" s="82"/>
      <c r="G35" s="87"/>
      <c r="H35" s="359"/>
      <c r="L35" s="282"/>
      <c r="M35" s="283"/>
      <c r="N35" s="283"/>
      <c r="O35" s="283"/>
    </row>
    <row r="36" spans="1:236" s="229" customFormat="1" ht="15.75">
      <c r="A36" s="90" t="s">
        <v>63</v>
      </c>
      <c r="B36" s="91" t="s">
        <v>64</v>
      </c>
      <c r="C36" s="92"/>
      <c r="D36" s="82"/>
      <c r="E36" s="82"/>
      <c r="F36" s="82"/>
      <c r="G36" s="87"/>
      <c r="H36" s="359"/>
      <c r="L36" s="283"/>
      <c r="M36" s="283"/>
      <c r="N36" s="283"/>
      <c r="O36" s="283"/>
    </row>
    <row r="37" spans="1:236" s="229" customFormat="1" ht="15.75">
      <c r="A37" s="90" t="s">
        <v>63</v>
      </c>
      <c r="B37" s="91" t="s">
        <v>65</v>
      </c>
      <c r="C37" s="92"/>
      <c r="D37" s="82"/>
      <c r="E37" s="82"/>
      <c r="F37" s="82"/>
      <c r="G37" s="87"/>
      <c r="H37" s="359"/>
      <c r="L37" s="283"/>
      <c r="M37" s="283"/>
      <c r="N37" s="283"/>
      <c r="O37" s="283"/>
    </row>
    <row r="38" spans="1:236" s="283" customFormat="1" ht="16.5" thickBot="1">
      <c r="A38" s="371"/>
      <c r="B38" s="314"/>
      <c r="C38" s="315"/>
      <c r="D38" s="372"/>
      <c r="E38" s="167"/>
      <c r="F38" s="167"/>
      <c r="G38" s="316"/>
      <c r="H38" s="167"/>
      <c r="IB38" s="229"/>
    </row>
    <row r="39" spans="1:236" s="229" customFormat="1" ht="21" thickBot="1">
      <c r="A39" s="520" t="s">
        <v>66</v>
      </c>
      <c r="B39" s="521"/>
      <c r="C39" s="521"/>
      <c r="D39" s="521"/>
      <c r="E39" s="521"/>
      <c r="F39" s="521"/>
      <c r="G39" s="521"/>
      <c r="H39" s="522"/>
      <c r="L39" s="283"/>
      <c r="M39" s="283"/>
      <c r="N39" s="283"/>
      <c r="O39" s="283"/>
    </row>
    <row r="40" spans="1:236" s="287" customFormat="1" ht="16.5" thickBot="1">
      <c r="A40" s="530" t="s">
        <v>7</v>
      </c>
      <c r="B40" s="531"/>
      <c r="C40" s="309" t="s">
        <v>8</v>
      </c>
      <c r="D40" s="309" t="s">
        <v>200</v>
      </c>
      <c r="E40" s="309" t="s">
        <v>11</v>
      </c>
      <c r="F40" s="309" t="s">
        <v>204</v>
      </c>
      <c r="G40" s="366" t="s">
        <v>201</v>
      </c>
      <c r="H40" s="381"/>
      <c r="I40" s="288"/>
      <c r="M40" s="163"/>
      <c r="N40" s="163"/>
      <c r="O40" s="163"/>
      <c r="P40" s="163"/>
    </row>
    <row r="41" spans="1:236" s="175" customFormat="1" ht="15.75">
      <c r="A41" s="302" t="s">
        <v>26</v>
      </c>
      <c r="B41" s="303" t="s">
        <v>67</v>
      </c>
      <c r="C41" s="304" t="s">
        <v>68</v>
      </c>
      <c r="D41" s="81"/>
      <c r="E41" s="81"/>
      <c r="F41" s="81"/>
      <c r="G41" s="305"/>
      <c r="H41" s="363"/>
      <c r="I41" s="129"/>
      <c r="M41" s="288"/>
      <c r="N41" s="288"/>
      <c r="O41" s="288"/>
      <c r="P41" s="288"/>
    </row>
    <row r="42" spans="1:236" s="175" customFormat="1" ht="15.75">
      <c r="A42" s="90" t="s">
        <v>69</v>
      </c>
      <c r="B42" s="91" t="s">
        <v>70</v>
      </c>
      <c r="C42" s="115" t="s">
        <v>71</v>
      </c>
      <c r="D42" s="81"/>
      <c r="E42" s="82"/>
      <c r="F42" s="82"/>
      <c r="G42" s="87"/>
      <c r="H42" s="359"/>
      <c r="I42" s="129"/>
      <c r="M42" s="288"/>
      <c r="N42" s="288"/>
      <c r="O42" s="288"/>
      <c r="P42" s="288"/>
    </row>
    <row r="43" spans="1:236" s="175" customFormat="1" ht="15.75">
      <c r="A43" s="90" t="s">
        <v>72</v>
      </c>
      <c r="B43" s="118" t="s">
        <v>73</v>
      </c>
      <c r="C43" s="115" t="s">
        <v>74</v>
      </c>
      <c r="D43" s="82"/>
      <c r="E43" s="82"/>
      <c r="F43" s="82"/>
      <c r="G43" s="87"/>
      <c r="H43" s="359"/>
      <c r="I43" s="129"/>
      <c r="M43" s="288"/>
      <c r="N43" s="288"/>
      <c r="O43" s="288"/>
      <c r="P43" s="288"/>
    </row>
    <row r="44" spans="1:236" s="229" customFormat="1" ht="15.75">
      <c r="A44" s="90" t="s">
        <v>75</v>
      </c>
      <c r="B44" s="91" t="s">
        <v>76</v>
      </c>
      <c r="C44" s="115" t="s">
        <v>77</v>
      </c>
      <c r="D44" s="82">
        <v>89714</v>
      </c>
      <c r="E44" s="82">
        <f t="shared" ref="E44:E46" si="3">D44*12.5%</f>
        <v>11214.25</v>
      </c>
      <c r="F44" s="82">
        <v>1100</v>
      </c>
      <c r="G44" s="87">
        <f t="shared" si="1"/>
        <v>99828.25</v>
      </c>
      <c r="H44" s="359" t="s">
        <v>205</v>
      </c>
      <c r="I44" s="129"/>
      <c r="M44" s="283"/>
      <c r="N44" s="283"/>
      <c r="O44" s="283"/>
      <c r="P44" s="283"/>
    </row>
    <row r="45" spans="1:236" s="284" customFormat="1" ht="15.75">
      <c r="A45" s="90" t="s">
        <v>75</v>
      </c>
      <c r="B45" s="91" t="s">
        <v>78</v>
      </c>
      <c r="C45" s="115" t="s">
        <v>43</v>
      </c>
      <c r="D45" s="82">
        <v>91231</v>
      </c>
      <c r="E45" s="82">
        <f t="shared" si="3"/>
        <v>11403.875</v>
      </c>
      <c r="F45" s="82">
        <v>1100</v>
      </c>
      <c r="G45" s="87">
        <f t="shared" si="1"/>
        <v>101534.875</v>
      </c>
      <c r="H45" s="359" t="s">
        <v>205</v>
      </c>
      <c r="I45" s="129"/>
      <c r="M45" s="286"/>
      <c r="N45" s="286"/>
      <c r="O45" s="286"/>
      <c r="P45" s="286"/>
    </row>
    <row r="46" spans="1:236" s="229" customFormat="1" ht="15.75">
      <c r="A46" s="90" t="s">
        <v>79</v>
      </c>
      <c r="B46" s="91" t="s">
        <v>80</v>
      </c>
      <c r="C46" s="115" t="s">
        <v>43</v>
      </c>
      <c r="D46" s="82">
        <v>92748</v>
      </c>
      <c r="E46" s="82">
        <f t="shared" si="3"/>
        <v>11593.5</v>
      </c>
      <c r="F46" s="82">
        <v>1100</v>
      </c>
      <c r="G46" s="87">
        <f t="shared" si="1"/>
        <v>103241.5</v>
      </c>
      <c r="H46" s="359" t="s">
        <v>205</v>
      </c>
      <c r="I46" s="129"/>
      <c r="M46" s="283"/>
      <c r="N46" s="283"/>
      <c r="O46" s="283"/>
      <c r="P46" s="283"/>
    </row>
    <row r="47" spans="1:236" s="229" customFormat="1" ht="15.75">
      <c r="A47" s="90" t="s">
        <v>75</v>
      </c>
      <c r="B47" s="91" t="s">
        <v>81</v>
      </c>
      <c r="C47" s="115" t="s">
        <v>43</v>
      </c>
      <c r="D47" s="82"/>
      <c r="E47" s="82"/>
      <c r="F47" s="82"/>
      <c r="G47" s="87"/>
      <c r="H47" s="359"/>
      <c r="I47" s="129"/>
      <c r="M47" s="283"/>
      <c r="N47" s="283"/>
      <c r="O47" s="283"/>
      <c r="P47" s="283"/>
    </row>
    <row r="48" spans="1:236" s="229" customFormat="1" ht="15.75">
      <c r="A48" s="90" t="s">
        <v>82</v>
      </c>
      <c r="B48" s="91" t="s">
        <v>83</v>
      </c>
      <c r="C48" s="115" t="s">
        <v>84</v>
      </c>
      <c r="D48" s="82"/>
      <c r="E48" s="82"/>
      <c r="F48" s="82"/>
      <c r="G48" s="87"/>
      <c r="H48" s="359"/>
      <c r="I48" s="129"/>
      <c r="M48" s="283"/>
      <c r="N48" s="283"/>
      <c r="O48" s="283"/>
      <c r="P48" s="283"/>
    </row>
    <row r="49" spans="1:16" s="229" customFormat="1" ht="15.75">
      <c r="A49" s="90" t="s">
        <v>91</v>
      </c>
      <c r="B49" s="91" t="s">
        <v>92</v>
      </c>
      <c r="C49" s="115" t="s">
        <v>93</v>
      </c>
      <c r="D49" s="82"/>
      <c r="E49" s="82"/>
      <c r="F49" s="82"/>
      <c r="G49" s="87"/>
      <c r="H49" s="359"/>
      <c r="I49" s="129"/>
      <c r="M49" s="283"/>
      <c r="N49" s="283"/>
      <c r="O49" s="283"/>
      <c r="P49" s="283"/>
    </row>
    <row r="50" spans="1:16" s="284" customFormat="1" ht="15.75">
      <c r="A50" s="90" t="s">
        <v>94</v>
      </c>
      <c r="B50" s="91" t="s">
        <v>95</v>
      </c>
      <c r="C50" s="119" t="s">
        <v>96</v>
      </c>
      <c r="D50" s="82"/>
      <c r="E50" s="82"/>
      <c r="F50" s="82"/>
      <c r="G50" s="87"/>
      <c r="H50" s="359"/>
      <c r="I50" s="129"/>
      <c r="M50" s="286"/>
      <c r="N50" s="286"/>
      <c r="O50" s="286"/>
      <c r="P50" s="286"/>
    </row>
    <row r="51" spans="1:16" s="284" customFormat="1" ht="15.75">
      <c r="A51" s="90" t="s">
        <v>94</v>
      </c>
      <c r="B51" s="91" t="s">
        <v>97</v>
      </c>
      <c r="C51" s="119" t="s">
        <v>98</v>
      </c>
      <c r="D51" s="82"/>
      <c r="E51" s="82"/>
      <c r="F51" s="82"/>
      <c r="G51" s="87"/>
      <c r="H51" s="359"/>
      <c r="I51" s="129"/>
      <c r="M51" s="286"/>
      <c r="N51" s="286"/>
      <c r="O51" s="286"/>
      <c r="P51" s="286"/>
    </row>
    <row r="52" spans="1:16" s="229" customFormat="1" ht="15.75">
      <c r="A52" s="90" t="s">
        <v>99</v>
      </c>
      <c r="B52" s="91" t="s">
        <v>100</v>
      </c>
      <c r="C52" s="119" t="s">
        <v>101</v>
      </c>
      <c r="D52" s="83"/>
      <c r="E52" s="82"/>
      <c r="F52" s="82"/>
      <c r="G52" s="87"/>
      <c r="H52" s="359"/>
      <c r="I52" s="129"/>
      <c r="M52" s="283"/>
      <c r="N52" s="283"/>
      <c r="O52" s="283"/>
      <c r="P52" s="283"/>
    </row>
    <row r="53" spans="1:16" s="229" customFormat="1" ht="15.75">
      <c r="A53" s="90" t="s">
        <v>99</v>
      </c>
      <c r="B53" s="91" t="s">
        <v>102</v>
      </c>
      <c r="C53" s="119" t="s">
        <v>101</v>
      </c>
      <c r="D53" s="83"/>
      <c r="E53" s="82"/>
      <c r="F53" s="82"/>
      <c r="G53" s="87"/>
      <c r="H53" s="359"/>
      <c r="I53" s="129"/>
      <c r="M53" s="283"/>
      <c r="N53" s="283"/>
      <c r="O53" s="283"/>
      <c r="P53" s="283"/>
    </row>
    <row r="54" spans="1:16" s="229" customFormat="1" ht="15.75">
      <c r="A54" s="90" t="s">
        <v>105</v>
      </c>
      <c r="B54" s="91" t="s">
        <v>106</v>
      </c>
      <c r="C54" s="119" t="s">
        <v>107</v>
      </c>
      <c r="D54" s="82"/>
      <c r="E54" s="82"/>
      <c r="F54" s="82"/>
      <c r="G54" s="87"/>
      <c r="H54" s="359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109</v>
      </c>
      <c r="C55" s="119" t="s">
        <v>110</v>
      </c>
      <c r="D55" s="82"/>
      <c r="E55" s="82"/>
      <c r="F55" s="82"/>
      <c r="G55" s="87"/>
      <c r="H55" s="359"/>
      <c r="I55" s="129"/>
      <c r="M55" s="283"/>
      <c r="N55" s="283"/>
      <c r="O55" s="283"/>
      <c r="P55" s="283"/>
    </row>
    <row r="56" spans="1:16" s="229" customFormat="1" ht="15.75">
      <c r="A56" s="90" t="s">
        <v>108</v>
      </c>
      <c r="B56" s="91" t="s">
        <v>111</v>
      </c>
      <c r="C56" s="92" t="s">
        <v>98</v>
      </c>
      <c r="D56" s="78"/>
      <c r="E56" s="82"/>
      <c r="F56" s="82"/>
      <c r="G56" s="87"/>
      <c r="H56" s="359"/>
      <c r="I56" s="129"/>
      <c r="M56" s="283"/>
      <c r="N56" s="283"/>
      <c r="O56" s="283"/>
      <c r="P56" s="283"/>
    </row>
    <row r="57" spans="1:16" s="287" customFormat="1" ht="15.75">
      <c r="A57" s="90" t="s">
        <v>99</v>
      </c>
      <c r="B57" s="91" t="s">
        <v>103</v>
      </c>
      <c r="C57" s="119" t="s">
        <v>104</v>
      </c>
      <c r="D57" s="78"/>
      <c r="E57" s="82"/>
      <c r="F57" s="82"/>
      <c r="G57" s="87"/>
      <c r="H57" s="359"/>
      <c r="I57" s="129"/>
      <c r="M57" s="163"/>
      <c r="N57" s="163"/>
      <c r="O57" s="163"/>
      <c r="P57" s="163"/>
    </row>
    <row r="58" spans="1:16" s="229" customFormat="1" ht="15.75">
      <c r="A58" s="90" t="s">
        <v>85</v>
      </c>
      <c r="B58" s="91" t="s">
        <v>86</v>
      </c>
      <c r="C58" s="115" t="s">
        <v>87</v>
      </c>
      <c r="D58" s="78"/>
      <c r="E58" s="82"/>
      <c r="F58" s="82"/>
      <c r="G58" s="87"/>
      <c r="H58" s="359"/>
      <c r="I58" s="129"/>
      <c r="M58" s="283"/>
      <c r="N58" s="283"/>
      <c r="O58" s="283"/>
      <c r="P58" s="283"/>
    </row>
    <row r="59" spans="1:16" s="284" customFormat="1" ht="15.75">
      <c r="A59" s="90" t="s">
        <v>88</v>
      </c>
      <c r="B59" s="91" t="s">
        <v>89</v>
      </c>
      <c r="C59" s="115" t="s">
        <v>90</v>
      </c>
      <c r="D59" s="82"/>
      <c r="E59" s="82"/>
      <c r="F59" s="82"/>
      <c r="G59" s="87"/>
      <c r="H59" s="356"/>
      <c r="I59" s="129"/>
    </row>
    <row r="60" spans="1:16" s="229" customFormat="1" ht="15.75">
      <c r="A60" s="90" t="s">
        <v>63</v>
      </c>
      <c r="B60" s="91" t="s">
        <v>112</v>
      </c>
      <c r="C60" s="120"/>
      <c r="D60" s="82"/>
      <c r="E60" s="82"/>
      <c r="F60" s="82"/>
      <c r="G60" s="87"/>
      <c r="H60" s="359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113</v>
      </c>
      <c r="C61" s="120"/>
      <c r="D61" s="82"/>
      <c r="E61" s="82"/>
      <c r="F61" s="82"/>
      <c r="G61" s="87"/>
      <c r="H61" s="359"/>
      <c r="I61" s="129"/>
      <c r="M61" s="283"/>
      <c r="N61" s="283"/>
      <c r="O61" s="283"/>
      <c r="P61" s="283"/>
    </row>
    <row r="62" spans="1:16" s="229" customFormat="1" ht="15.75">
      <c r="A62" s="90" t="s">
        <v>63</v>
      </c>
      <c r="B62" s="91" t="s">
        <v>115</v>
      </c>
      <c r="C62" s="120"/>
      <c r="D62" s="82"/>
      <c r="E62" s="82"/>
      <c r="F62" s="82"/>
      <c r="G62" s="87"/>
      <c r="H62" s="359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114</v>
      </c>
      <c r="C63" s="120"/>
      <c r="D63" s="82"/>
      <c r="E63" s="82"/>
      <c r="F63" s="82"/>
      <c r="G63" s="87"/>
      <c r="H63" s="359"/>
      <c r="I63" s="129"/>
      <c r="M63" s="282"/>
      <c r="N63" s="282"/>
      <c r="O63" s="282"/>
      <c r="P63" s="282"/>
    </row>
    <row r="64" spans="1:16" s="229" customFormat="1" ht="15.75">
      <c r="A64" s="90" t="s">
        <v>63</v>
      </c>
      <c r="B64" s="91" t="s">
        <v>116</v>
      </c>
      <c r="C64" s="120"/>
      <c r="D64" s="82"/>
      <c r="E64" s="82"/>
      <c r="F64" s="82"/>
      <c r="G64" s="87"/>
      <c r="H64" s="359"/>
      <c r="I64" s="129"/>
      <c r="M64" s="282"/>
      <c r="N64" s="282"/>
      <c r="O64" s="282"/>
      <c r="P64" s="282"/>
    </row>
    <row r="65" spans="1:16" s="229" customFormat="1" ht="16.5" thickBot="1">
      <c r="A65" s="121" t="s">
        <v>63</v>
      </c>
      <c r="B65" s="122" t="s">
        <v>117</v>
      </c>
      <c r="C65" s="120"/>
      <c r="D65" s="82"/>
      <c r="E65" s="82"/>
      <c r="F65" s="82"/>
      <c r="G65" s="87"/>
      <c r="H65" s="359"/>
      <c r="I65" s="129"/>
      <c r="M65" s="282"/>
      <c r="N65" s="282"/>
      <c r="O65" s="282"/>
      <c r="P65" s="282"/>
    </row>
    <row r="66" spans="1:16" s="229" customFormat="1" ht="15.75">
      <c r="A66" s="163"/>
      <c r="B66" s="168"/>
      <c r="C66" s="169"/>
      <c r="D66" s="170"/>
      <c r="E66" s="170"/>
      <c r="F66" s="170"/>
      <c r="G66" s="316"/>
      <c r="H66" s="170"/>
      <c r="L66" s="283"/>
      <c r="M66" s="283"/>
      <c r="N66" s="283"/>
      <c r="O66" s="283"/>
    </row>
    <row r="67" spans="1:16" s="229" customFormat="1" ht="21" thickBot="1">
      <c r="A67" s="570" t="s">
        <v>118</v>
      </c>
      <c r="B67" s="571"/>
      <c r="C67" s="571"/>
      <c r="D67" s="571"/>
      <c r="E67" s="571"/>
      <c r="F67" s="571"/>
      <c r="G67" s="571"/>
      <c r="H67" s="572"/>
      <c r="L67" s="283"/>
      <c r="M67" s="283"/>
      <c r="N67" s="283"/>
      <c r="O67" s="283"/>
    </row>
    <row r="68" spans="1:16" s="229" customFormat="1" ht="16.5" thickBot="1">
      <c r="A68" s="530" t="s">
        <v>7</v>
      </c>
      <c r="B68" s="531"/>
      <c r="C68" s="309" t="s">
        <v>8</v>
      </c>
      <c r="D68" s="308" t="s">
        <v>200</v>
      </c>
      <c r="E68" s="309" t="s">
        <v>11</v>
      </c>
      <c r="F68" s="309" t="s">
        <v>204</v>
      </c>
      <c r="G68" s="366" t="s">
        <v>201</v>
      </c>
      <c r="H68" s="308"/>
      <c r="I68" s="288"/>
      <c r="M68" s="283"/>
      <c r="N68" s="283"/>
      <c r="O68" s="283"/>
      <c r="P68" s="283"/>
    </row>
    <row r="69" spans="1:16" s="229" customFormat="1" ht="15.75">
      <c r="A69" s="379" t="s">
        <v>124</v>
      </c>
      <c r="B69" s="380" t="s">
        <v>125</v>
      </c>
      <c r="C69" s="313" t="s">
        <v>68</v>
      </c>
      <c r="D69" s="310"/>
      <c r="E69" s="81"/>
      <c r="F69" s="81"/>
      <c r="G69" s="305"/>
      <c r="H69" s="360"/>
      <c r="I69" s="129"/>
      <c r="M69" s="283"/>
      <c r="N69" s="283"/>
      <c r="O69" s="283"/>
      <c r="P69" s="283"/>
    </row>
    <row r="70" spans="1:16" s="229" customFormat="1" ht="15.75">
      <c r="A70" s="132" t="s">
        <v>124</v>
      </c>
      <c r="B70" s="133" t="s">
        <v>126</v>
      </c>
      <c r="C70" s="92" t="s">
        <v>127</v>
      </c>
      <c r="D70" s="82"/>
      <c r="E70" s="82"/>
      <c r="F70" s="82"/>
      <c r="G70" s="87"/>
      <c r="H70" s="359"/>
      <c r="I70" s="129"/>
      <c r="M70" s="283"/>
      <c r="N70" s="283"/>
      <c r="O70" s="283"/>
      <c r="P70" s="283"/>
    </row>
    <row r="71" spans="1:16" s="175" customFormat="1" ht="15.75">
      <c r="A71" s="132" t="s">
        <v>124</v>
      </c>
      <c r="B71" s="133" t="s">
        <v>128</v>
      </c>
      <c r="C71" s="92" t="s">
        <v>127</v>
      </c>
      <c r="D71" s="82"/>
      <c r="E71" s="82"/>
      <c r="F71" s="82"/>
      <c r="G71" s="87"/>
      <c r="H71" s="359"/>
      <c r="I71" s="129"/>
      <c r="J71" s="284"/>
      <c r="M71" s="288"/>
      <c r="N71" s="288"/>
      <c r="O71" s="288"/>
      <c r="P71" s="288"/>
    </row>
    <row r="72" spans="1:16" s="175" customFormat="1" ht="15.75">
      <c r="A72" s="132" t="s">
        <v>129</v>
      </c>
      <c r="B72" s="133" t="s">
        <v>130</v>
      </c>
      <c r="C72" s="92" t="s">
        <v>131</v>
      </c>
      <c r="D72" s="82"/>
      <c r="E72" s="82"/>
      <c r="F72" s="82"/>
      <c r="G72" s="87"/>
      <c r="H72" s="359"/>
      <c r="I72" s="129"/>
      <c r="M72" s="288"/>
      <c r="N72" s="288"/>
      <c r="O72" s="288"/>
      <c r="P72" s="288"/>
    </row>
    <row r="73" spans="1:16" s="175" customFormat="1" ht="15.75">
      <c r="A73" s="132" t="s">
        <v>132</v>
      </c>
      <c r="B73" s="133" t="s">
        <v>133</v>
      </c>
      <c r="C73" s="92" t="s">
        <v>134</v>
      </c>
      <c r="D73" s="82"/>
      <c r="E73" s="82"/>
      <c r="F73" s="82"/>
      <c r="G73" s="87"/>
      <c r="H73" s="359"/>
      <c r="I73" s="129"/>
      <c r="M73" s="288"/>
      <c r="N73" s="288"/>
      <c r="O73" s="288"/>
      <c r="P73" s="288"/>
    </row>
    <row r="74" spans="1:16" s="169" customFormat="1" ht="15.75">
      <c r="A74" s="132" t="s">
        <v>132</v>
      </c>
      <c r="B74" s="133" t="s">
        <v>135</v>
      </c>
      <c r="C74" s="92" t="s">
        <v>134</v>
      </c>
      <c r="D74" s="82"/>
      <c r="E74" s="82"/>
      <c r="F74" s="82"/>
      <c r="G74" s="87"/>
      <c r="H74" s="359"/>
      <c r="I74" s="129"/>
      <c r="M74" s="128"/>
      <c r="N74" s="128"/>
      <c r="O74" s="128"/>
      <c r="P74" s="128"/>
    </row>
    <row r="75" spans="1:16" s="284" customFormat="1" ht="15.75">
      <c r="A75" s="132" t="s">
        <v>119</v>
      </c>
      <c r="B75" s="133" t="s">
        <v>120</v>
      </c>
      <c r="C75" s="92" t="s">
        <v>121</v>
      </c>
      <c r="D75" s="82"/>
      <c r="E75" s="82"/>
      <c r="F75" s="82"/>
      <c r="G75" s="87"/>
      <c r="H75" s="359"/>
      <c r="I75" s="129"/>
      <c r="J75" s="175"/>
      <c r="M75" s="286"/>
      <c r="N75" s="286"/>
      <c r="O75" s="286"/>
      <c r="P75" s="286"/>
    </row>
    <row r="76" spans="1:16" s="284" customFormat="1" ht="15.75">
      <c r="A76" s="134" t="s">
        <v>119</v>
      </c>
      <c r="B76" s="135" t="s">
        <v>122</v>
      </c>
      <c r="C76" s="92" t="s">
        <v>123</v>
      </c>
      <c r="D76" s="82">
        <v>98917</v>
      </c>
      <c r="E76" s="82">
        <f t="shared" ref="E76" si="4">D76*12.5%</f>
        <v>12364.625</v>
      </c>
      <c r="F76" s="82">
        <v>1100</v>
      </c>
      <c r="G76" s="87">
        <f t="shared" si="1"/>
        <v>110181.625</v>
      </c>
      <c r="H76" s="359" t="s">
        <v>205</v>
      </c>
      <c r="I76" s="129"/>
      <c r="J76" s="175"/>
      <c r="M76" s="286"/>
      <c r="N76" s="286"/>
      <c r="O76" s="286"/>
      <c r="P76" s="286"/>
    </row>
    <row r="77" spans="1:16" s="229" customFormat="1" ht="15.75">
      <c r="A77" s="90" t="s">
        <v>63</v>
      </c>
      <c r="B77" s="91" t="s">
        <v>136</v>
      </c>
      <c r="C77" s="120"/>
      <c r="D77" s="82"/>
      <c r="E77" s="82"/>
      <c r="F77" s="82"/>
      <c r="G77" s="87"/>
      <c r="H77" s="359"/>
      <c r="I77" s="129"/>
      <c r="J77" s="284"/>
      <c r="M77" s="283"/>
      <c r="N77" s="283"/>
      <c r="O77" s="283"/>
      <c r="P77" s="283"/>
    </row>
    <row r="78" spans="1:16" s="229" customFormat="1" ht="15.75">
      <c r="A78" s="90" t="s">
        <v>63</v>
      </c>
      <c r="B78" s="91" t="s">
        <v>137</v>
      </c>
      <c r="C78" s="120"/>
      <c r="D78" s="82"/>
      <c r="E78" s="82"/>
      <c r="F78" s="82"/>
      <c r="G78" s="87"/>
      <c r="H78" s="359"/>
      <c r="I78" s="129"/>
      <c r="M78" s="283"/>
      <c r="N78" s="283"/>
      <c r="O78" s="283"/>
      <c r="P78" s="283"/>
    </row>
    <row r="79" spans="1:16" s="229" customFormat="1" ht="16.5" thickBot="1">
      <c r="A79" s="121" t="s">
        <v>63</v>
      </c>
      <c r="B79" s="122" t="s">
        <v>138</v>
      </c>
      <c r="C79" s="123"/>
      <c r="D79" s="311"/>
      <c r="E79" s="311"/>
      <c r="F79" s="311"/>
      <c r="G79" s="312"/>
      <c r="H79" s="362"/>
      <c r="I79" s="129"/>
      <c r="M79" s="283"/>
      <c r="N79" s="283"/>
      <c r="O79" s="283"/>
      <c r="P79" s="283"/>
    </row>
    <row r="80" spans="1:16" s="229" customFormat="1" ht="16.5" thickBot="1">
      <c r="A80" s="171"/>
      <c r="B80" s="172"/>
      <c r="C80" s="173"/>
      <c r="D80" s="174"/>
      <c r="E80" s="174"/>
      <c r="F80" s="129"/>
      <c r="G80" s="129"/>
      <c r="H80" s="129"/>
      <c r="L80" s="283"/>
      <c r="M80" s="283"/>
      <c r="N80" s="283"/>
      <c r="O80" s="283"/>
    </row>
    <row r="81" spans="1:15" s="229" customFormat="1" ht="16.5" thickBot="1">
      <c r="A81" s="468" t="s">
        <v>139</v>
      </c>
      <c r="B81" s="469"/>
      <c r="C81" s="469"/>
      <c r="D81" s="469"/>
      <c r="E81" s="470"/>
      <c r="F81" s="523"/>
      <c r="G81" s="524"/>
      <c r="H81" s="524"/>
      <c r="L81" s="283"/>
      <c r="M81" s="283"/>
      <c r="N81" s="283"/>
      <c r="O81" s="283"/>
    </row>
    <row r="82" spans="1:15" s="229" customFormat="1" ht="16.5" thickBot="1">
      <c r="A82" s="468" t="s">
        <v>140</v>
      </c>
      <c r="B82" s="470"/>
      <c r="C82" s="175"/>
      <c r="D82" s="471" t="s">
        <v>141</v>
      </c>
      <c r="E82" s="472"/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6" t="s">
        <v>142</v>
      </c>
      <c r="B83" s="177" t="s">
        <v>143</v>
      </c>
      <c r="C83" s="169"/>
      <c r="D83" s="178" t="s">
        <v>142</v>
      </c>
      <c r="E83" s="178" t="s">
        <v>143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144</v>
      </c>
      <c r="B84" s="180">
        <v>300</v>
      </c>
      <c r="C84" s="169"/>
      <c r="D84" s="120" t="s">
        <v>145</v>
      </c>
      <c r="E84" s="181">
        <v>300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146</v>
      </c>
      <c r="B85" s="180">
        <v>400</v>
      </c>
      <c r="C85" s="169"/>
      <c r="D85" s="120" t="s">
        <v>147</v>
      </c>
      <c r="E85" s="181">
        <v>400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148</v>
      </c>
      <c r="B86" s="180">
        <v>500</v>
      </c>
      <c r="C86" s="169"/>
      <c r="D86" s="120" t="s">
        <v>149</v>
      </c>
      <c r="E86" s="181">
        <v>500</v>
      </c>
      <c r="F86" s="170"/>
      <c r="G86" s="170"/>
      <c r="H86" s="170"/>
      <c r="L86" s="283"/>
      <c r="M86" s="283"/>
      <c r="N86" s="283"/>
      <c r="O86" s="283"/>
    </row>
    <row r="87" spans="1:15" s="229" customFormat="1" ht="15.75">
      <c r="A87" s="179" t="s">
        <v>150</v>
      </c>
      <c r="B87" s="180">
        <v>600</v>
      </c>
      <c r="C87" s="169"/>
      <c r="D87" s="120" t="s">
        <v>151</v>
      </c>
      <c r="E87" s="181">
        <v>600</v>
      </c>
      <c r="F87" s="170"/>
      <c r="G87" s="170"/>
      <c r="H87" s="170"/>
    </row>
    <row r="88" spans="1:15" s="229" customFormat="1" ht="15.75">
      <c r="A88" s="179" t="s">
        <v>152</v>
      </c>
      <c r="B88" s="180">
        <v>700</v>
      </c>
      <c r="C88" s="169"/>
      <c r="D88" s="120" t="s">
        <v>153</v>
      </c>
      <c r="E88" s="181">
        <v>700</v>
      </c>
      <c r="F88" s="170"/>
      <c r="G88" s="170"/>
      <c r="H88" s="170"/>
    </row>
    <row r="89" spans="1:15" s="229" customFormat="1" ht="15.75">
      <c r="A89" s="179" t="s">
        <v>154</v>
      </c>
      <c r="B89" s="180">
        <v>800</v>
      </c>
      <c r="C89" s="169"/>
      <c r="D89" s="120" t="s">
        <v>155</v>
      </c>
      <c r="E89" s="181">
        <v>750</v>
      </c>
      <c r="F89" s="170"/>
      <c r="G89" s="170"/>
      <c r="H89" s="170"/>
    </row>
    <row r="90" spans="1:15" s="229" customFormat="1" ht="15.75">
      <c r="A90" s="182" t="s">
        <v>156</v>
      </c>
      <c r="B90" s="183">
        <v>900</v>
      </c>
      <c r="C90" s="169"/>
      <c r="D90" s="120" t="s">
        <v>157</v>
      </c>
      <c r="E90" s="181">
        <v>800</v>
      </c>
      <c r="F90" s="170"/>
      <c r="G90" s="170"/>
      <c r="H90" s="170"/>
    </row>
    <row r="91" spans="1:15" s="229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</row>
    <row r="92" spans="1:15" s="229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</row>
    <row r="93" spans="1:15" s="229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</row>
    <row r="99" spans="1:8">
      <c r="A99" s="12"/>
      <c r="B99" s="12"/>
      <c r="C99" s="13"/>
      <c r="D99" s="13"/>
      <c r="E99" s="13"/>
      <c r="F99" s="9"/>
      <c r="G99" s="9"/>
      <c r="H99" s="9"/>
    </row>
  </sheetData>
  <mergeCells count="18">
    <mergeCell ref="A1:A4"/>
    <mergeCell ref="A6:G6"/>
    <mergeCell ref="A7:G7"/>
    <mergeCell ref="A8:H8"/>
    <mergeCell ref="A10:B10"/>
    <mergeCell ref="B1:G1"/>
    <mergeCell ref="B2:G2"/>
    <mergeCell ref="B3:G3"/>
    <mergeCell ref="B4:G4"/>
    <mergeCell ref="A9:H9"/>
    <mergeCell ref="A40:B40"/>
    <mergeCell ref="A39:H39"/>
    <mergeCell ref="A68:B68"/>
    <mergeCell ref="A67:H67"/>
    <mergeCell ref="A82:B82"/>
    <mergeCell ref="D82:E82"/>
    <mergeCell ref="A81:E81"/>
    <mergeCell ref="F81:H81"/>
  </mergeCells>
  <pageMargins left="0.7" right="0.7" top="0.75" bottom="0.75" header="0.3" footer="0.3"/>
  <pageSetup scale="46" orientation="portrait" horizontalDpi="4294967293" vertic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5"/>
  <sheetViews>
    <sheetView tabSelected="1" workbookViewId="0">
      <selection activeCell="H7" sqref="H7"/>
    </sheetView>
  </sheetViews>
  <sheetFormatPr defaultColWidth="14.85546875" defaultRowHeight="15"/>
  <cols>
    <col min="1" max="1" width="24.5703125" customWidth="1"/>
    <col min="2" max="2" width="14.85546875" style="1"/>
    <col min="3" max="3" width="14.85546875" style="2"/>
    <col min="4" max="4" width="20.42578125" style="2" customWidth="1"/>
    <col min="5" max="5" width="14.85546875" style="2"/>
    <col min="6" max="6" width="19" style="2" customWidth="1"/>
    <col min="7" max="7" width="26" style="2" customWidth="1"/>
    <col min="8" max="8" width="29.28515625" style="2" customWidth="1"/>
  </cols>
  <sheetData>
    <row r="1" spans="1:15" ht="55.5" customHeight="1">
      <c r="A1" s="463"/>
      <c r="B1" s="464" t="s">
        <v>0</v>
      </c>
      <c r="C1" s="464"/>
      <c r="D1" s="464"/>
      <c r="E1" s="464"/>
      <c r="F1" s="464"/>
      <c r="G1" s="464"/>
      <c r="H1" s="464"/>
    </row>
    <row r="2" spans="1:15" ht="15.75">
      <c r="A2" s="463"/>
      <c r="B2" s="465" t="s">
        <v>241</v>
      </c>
      <c r="C2" s="465"/>
      <c r="D2" s="465"/>
      <c r="E2" s="465"/>
      <c r="F2" s="465"/>
      <c r="G2" s="465"/>
      <c r="H2" s="465"/>
    </row>
    <row r="3" spans="1:15">
      <c r="A3" s="463"/>
      <c r="B3" s="510" t="s">
        <v>244</v>
      </c>
      <c r="C3" s="510"/>
      <c r="D3" s="510"/>
      <c r="E3" s="510"/>
      <c r="F3" s="510"/>
      <c r="G3" s="510"/>
      <c r="H3" s="510"/>
    </row>
    <row r="4" spans="1:15" ht="15.75">
      <c r="A4" s="463"/>
      <c r="B4" s="465" t="s">
        <v>243</v>
      </c>
      <c r="C4" s="465"/>
      <c r="D4" s="465"/>
      <c r="E4" s="465"/>
      <c r="F4" s="465"/>
      <c r="G4" s="465"/>
      <c r="H4" s="465"/>
    </row>
    <row r="5" spans="1:15" ht="15.75" thickBot="1"/>
    <row r="6" spans="1:15" ht="15.75" thickBot="1">
      <c r="A6" s="535" t="s">
        <v>197</v>
      </c>
      <c r="B6" s="536"/>
      <c r="C6" s="536"/>
      <c r="D6" s="536"/>
      <c r="E6" s="536"/>
      <c r="F6" s="536"/>
      <c r="G6" s="536"/>
      <c r="H6" s="36" t="s">
        <v>207</v>
      </c>
    </row>
    <row r="7" spans="1:15" ht="15.75" thickBot="1">
      <c r="A7" s="535" t="s">
        <v>251</v>
      </c>
      <c r="B7" s="536"/>
      <c r="C7" s="536"/>
      <c r="D7" s="536"/>
      <c r="E7" s="536"/>
      <c r="F7" s="536"/>
      <c r="G7" s="536"/>
      <c r="H7" s="4" t="s">
        <v>271</v>
      </c>
    </row>
    <row r="8" spans="1:15">
      <c r="A8" s="553" t="s">
        <v>199</v>
      </c>
      <c r="B8" s="554"/>
      <c r="C8" s="554"/>
      <c r="D8" s="554"/>
      <c r="E8" s="554"/>
      <c r="F8" s="554"/>
      <c r="G8" s="554"/>
      <c r="H8" s="554"/>
    </row>
    <row r="9" spans="1:15">
      <c r="A9" s="582" t="s">
        <v>140</v>
      </c>
      <c r="B9" s="582"/>
      <c r="C9" s="582"/>
      <c r="D9" s="582"/>
      <c r="E9" s="582"/>
      <c r="F9" s="582"/>
      <c r="G9" s="582"/>
      <c r="H9" s="582"/>
    </row>
    <row r="10" spans="1:15" s="7" customFormat="1" ht="15.75">
      <c r="A10" s="562" t="s">
        <v>256</v>
      </c>
      <c r="B10" s="562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157" customFormat="1" ht="14.25">
      <c r="A11" s="324" t="s">
        <v>15</v>
      </c>
      <c r="B11" s="325" t="s">
        <v>16</v>
      </c>
      <c r="C11" s="347" t="s">
        <v>17</v>
      </c>
      <c r="D11" s="318">
        <v>81889</v>
      </c>
      <c r="E11" s="318">
        <f t="shared" ref="E11:E16" si="0">D11*12.5%</f>
        <v>10236.125</v>
      </c>
      <c r="F11" s="318">
        <v>1100</v>
      </c>
      <c r="G11" s="327">
        <f>D11+E11-F11</f>
        <v>91025.125</v>
      </c>
      <c r="H11" s="364" t="s">
        <v>205</v>
      </c>
    </row>
    <row r="12" spans="1:15" s="157" customFormat="1" ht="14.25">
      <c r="A12" s="242" t="s">
        <v>15</v>
      </c>
      <c r="B12" s="243" t="s">
        <v>24</v>
      </c>
      <c r="C12" s="244" t="s">
        <v>25</v>
      </c>
      <c r="D12" s="257"/>
      <c r="E12" s="257"/>
      <c r="F12" s="257"/>
      <c r="G12" s="319"/>
      <c r="H12" s="364"/>
    </row>
    <row r="13" spans="1:15" s="157" customFormat="1" ht="14.25">
      <c r="A13" s="242" t="s">
        <v>15</v>
      </c>
      <c r="B13" s="243" t="s">
        <v>20</v>
      </c>
      <c r="C13" s="244" t="s">
        <v>21</v>
      </c>
      <c r="D13" s="257"/>
      <c r="E13" s="257"/>
      <c r="F13" s="257"/>
      <c r="G13" s="319"/>
      <c r="H13" s="364"/>
      <c r="L13" s="158"/>
      <c r="M13" s="159"/>
      <c r="N13" s="159"/>
      <c r="O13" s="159"/>
    </row>
    <row r="14" spans="1:15" s="157" customFormat="1" ht="14.25">
      <c r="A14" s="242" t="s">
        <v>15</v>
      </c>
      <c r="B14" s="243" t="s">
        <v>22</v>
      </c>
      <c r="C14" s="244" t="s">
        <v>23</v>
      </c>
      <c r="D14" s="257"/>
      <c r="E14" s="257"/>
      <c r="F14" s="257"/>
      <c r="G14" s="319"/>
      <c r="H14" s="364"/>
      <c r="L14" s="158"/>
      <c r="M14" s="159"/>
      <c r="N14" s="159"/>
      <c r="O14" s="159"/>
    </row>
    <row r="15" spans="1:15" s="157" customFormat="1" ht="14.25">
      <c r="A15" s="242" t="s">
        <v>15</v>
      </c>
      <c r="B15" s="243" t="s">
        <v>18</v>
      </c>
      <c r="C15" s="244" t="s">
        <v>19</v>
      </c>
      <c r="D15" s="257">
        <v>82639</v>
      </c>
      <c r="E15" s="257">
        <f t="shared" si="0"/>
        <v>10329.875</v>
      </c>
      <c r="F15" s="257">
        <v>1100</v>
      </c>
      <c r="G15" s="319">
        <f>D15+E15-F15</f>
        <v>91868.875</v>
      </c>
      <c r="H15" s="364" t="s">
        <v>205</v>
      </c>
      <c r="L15" s="158"/>
      <c r="M15" s="159"/>
      <c r="N15" s="159"/>
      <c r="O15" s="159"/>
    </row>
    <row r="16" spans="1:15" s="157" customFormat="1">
      <c r="A16" s="90" t="s">
        <v>15</v>
      </c>
      <c r="B16" s="91" t="s">
        <v>263</v>
      </c>
      <c r="C16" s="92" t="s">
        <v>264</v>
      </c>
      <c r="D16" s="257">
        <v>86359</v>
      </c>
      <c r="E16" s="257">
        <f t="shared" si="0"/>
        <v>10794.875</v>
      </c>
      <c r="F16" s="257">
        <v>1100</v>
      </c>
      <c r="G16" s="319">
        <f>D16+E16-F16</f>
        <v>96053.875</v>
      </c>
      <c r="H16" s="364" t="s">
        <v>205</v>
      </c>
      <c r="L16" s="158"/>
      <c r="M16" s="159"/>
      <c r="N16" s="159"/>
      <c r="O16" s="159"/>
    </row>
    <row r="17" spans="1:15" s="160" customFormat="1" ht="14.25">
      <c r="A17" s="242" t="s">
        <v>26</v>
      </c>
      <c r="B17" s="243" t="s">
        <v>27</v>
      </c>
      <c r="C17" s="244" t="s">
        <v>23</v>
      </c>
      <c r="D17" s="257"/>
      <c r="E17" s="257"/>
      <c r="F17" s="257"/>
      <c r="G17" s="319"/>
      <c r="H17" s="364"/>
      <c r="L17" s="161"/>
      <c r="M17" s="162"/>
      <c r="N17" s="162"/>
      <c r="O17" s="162"/>
    </row>
    <row r="18" spans="1:15" s="157" customFormat="1" ht="14.25">
      <c r="A18" s="242" t="s">
        <v>32</v>
      </c>
      <c r="B18" s="243" t="s">
        <v>33</v>
      </c>
      <c r="C18" s="244" t="s">
        <v>34</v>
      </c>
      <c r="D18" s="257"/>
      <c r="E18" s="257"/>
      <c r="F18" s="257"/>
      <c r="G18" s="319"/>
      <c r="H18" s="364"/>
      <c r="L18" s="159"/>
      <c r="M18" s="159"/>
      <c r="N18" s="159"/>
      <c r="O18" s="159"/>
    </row>
    <row r="19" spans="1:15" s="157" customFormat="1" ht="14.25">
      <c r="A19" s="242" t="s">
        <v>35</v>
      </c>
      <c r="B19" s="243" t="s">
        <v>36</v>
      </c>
      <c r="C19" s="244" t="s">
        <v>37</v>
      </c>
      <c r="D19" s="257"/>
      <c r="E19" s="257"/>
      <c r="F19" s="257"/>
      <c r="G19" s="319"/>
      <c r="H19" s="364"/>
      <c r="L19" s="159"/>
      <c r="M19" s="159"/>
      <c r="N19" s="159"/>
      <c r="O19" s="159"/>
    </row>
    <row r="20" spans="1:15" s="157" customFormat="1" ht="14.25">
      <c r="A20" s="242" t="s">
        <v>35</v>
      </c>
      <c r="B20" s="243" t="s">
        <v>38</v>
      </c>
      <c r="C20" s="244" t="s">
        <v>39</v>
      </c>
      <c r="D20" s="257"/>
      <c r="E20" s="257"/>
      <c r="F20" s="257"/>
      <c r="G20" s="319"/>
      <c r="H20" s="364"/>
      <c r="L20" s="159"/>
      <c r="M20" s="159"/>
      <c r="N20" s="159"/>
      <c r="O20" s="159"/>
    </row>
    <row r="21" spans="1:15" s="157" customFormat="1" ht="14.25">
      <c r="A21" s="242" t="s">
        <v>28</v>
      </c>
      <c r="B21" s="243" t="s">
        <v>29</v>
      </c>
      <c r="C21" s="244" t="s">
        <v>19</v>
      </c>
      <c r="D21" s="257"/>
      <c r="E21" s="257"/>
      <c r="F21" s="320"/>
      <c r="G21" s="319"/>
      <c r="H21" s="364"/>
      <c r="L21" s="159"/>
      <c r="M21" s="159"/>
      <c r="N21" s="159"/>
      <c r="O21" s="159"/>
    </row>
    <row r="22" spans="1:15" s="157" customFormat="1" ht="14.25">
      <c r="A22" s="242" t="s">
        <v>30</v>
      </c>
      <c r="B22" s="243" t="s">
        <v>31</v>
      </c>
      <c r="C22" s="244" t="s">
        <v>23</v>
      </c>
      <c r="D22" s="257"/>
      <c r="E22" s="257"/>
      <c r="F22" s="257"/>
      <c r="G22" s="319"/>
      <c r="H22" s="364"/>
      <c r="L22" s="159"/>
      <c r="M22" s="159"/>
      <c r="N22" s="159"/>
      <c r="O22" s="159"/>
    </row>
    <row r="23" spans="1:15" s="157" customFormat="1" ht="14.25">
      <c r="A23" s="249" t="s">
        <v>59</v>
      </c>
      <c r="B23" s="243" t="s">
        <v>60</v>
      </c>
      <c r="C23" s="244" t="s">
        <v>19</v>
      </c>
      <c r="D23" s="257"/>
      <c r="E23" s="257"/>
      <c r="F23" s="257"/>
      <c r="G23" s="319"/>
      <c r="H23" s="364"/>
      <c r="L23" s="158"/>
      <c r="M23" s="159"/>
      <c r="N23" s="159"/>
      <c r="O23" s="159"/>
    </row>
    <row r="24" spans="1:15" s="157" customFormat="1" ht="14.25">
      <c r="A24" s="249" t="s">
        <v>40</v>
      </c>
      <c r="B24" s="243" t="s">
        <v>41</v>
      </c>
      <c r="C24" s="244" t="s">
        <v>23</v>
      </c>
      <c r="D24" s="257"/>
      <c r="E24" s="257"/>
      <c r="F24" s="257"/>
      <c r="G24" s="319"/>
      <c r="H24" s="364"/>
      <c r="L24" s="158"/>
      <c r="M24" s="159"/>
      <c r="N24" s="159"/>
      <c r="O24" s="159"/>
    </row>
    <row r="25" spans="1:15" s="157" customFormat="1" ht="14.25">
      <c r="A25" s="249" t="s">
        <v>40</v>
      </c>
      <c r="B25" s="243" t="s">
        <v>42</v>
      </c>
      <c r="C25" s="244" t="s">
        <v>43</v>
      </c>
      <c r="D25" s="257">
        <v>92139</v>
      </c>
      <c r="E25" s="257">
        <f t="shared" ref="E25:E31" si="1">D25*12.5%</f>
        <v>11517.375</v>
      </c>
      <c r="F25" s="257">
        <v>1100</v>
      </c>
      <c r="G25" s="319">
        <f>D25+E25-F25</f>
        <v>102556.375</v>
      </c>
      <c r="H25" s="364" t="s">
        <v>205</v>
      </c>
      <c r="L25" s="158"/>
      <c r="M25" s="159"/>
      <c r="N25" s="159"/>
      <c r="O25" s="159"/>
    </row>
    <row r="26" spans="1:15" s="157" customFormat="1" ht="14.25">
      <c r="A26" s="249" t="s">
        <v>59</v>
      </c>
      <c r="B26" s="243" t="s">
        <v>61</v>
      </c>
      <c r="C26" s="244" t="s">
        <v>62</v>
      </c>
      <c r="D26" s="257"/>
      <c r="E26" s="257"/>
      <c r="F26" s="257"/>
      <c r="G26" s="319"/>
      <c r="H26" s="364"/>
      <c r="L26" s="158"/>
      <c r="M26" s="159"/>
      <c r="N26" s="159"/>
      <c r="O26" s="159"/>
    </row>
    <row r="27" spans="1:15" s="157" customFormat="1" ht="14.25">
      <c r="A27" s="249" t="s">
        <v>40</v>
      </c>
      <c r="B27" s="243" t="s">
        <v>44</v>
      </c>
      <c r="C27" s="244" t="s">
        <v>45</v>
      </c>
      <c r="D27" s="257"/>
      <c r="E27" s="257"/>
      <c r="F27" s="257"/>
      <c r="G27" s="319"/>
      <c r="H27" s="364"/>
      <c r="L27" s="158"/>
      <c r="M27" s="159"/>
      <c r="N27" s="159"/>
      <c r="O27" s="159"/>
    </row>
    <row r="28" spans="1:15" s="157" customFormat="1" ht="14.25">
      <c r="A28" s="249" t="s">
        <v>40</v>
      </c>
      <c r="B28" s="243" t="s">
        <v>46</v>
      </c>
      <c r="C28" s="244" t="s">
        <v>45</v>
      </c>
      <c r="D28" s="257"/>
      <c r="E28" s="257"/>
      <c r="F28" s="257"/>
      <c r="G28" s="319"/>
      <c r="H28" s="364"/>
      <c r="L28" s="158"/>
      <c r="M28" s="159"/>
      <c r="N28" s="159"/>
      <c r="O28" s="159"/>
    </row>
    <row r="29" spans="1:15" s="157" customFormat="1" ht="14.25">
      <c r="A29" s="249" t="s">
        <v>40</v>
      </c>
      <c r="B29" s="243" t="s">
        <v>47</v>
      </c>
      <c r="C29" s="244" t="s">
        <v>48</v>
      </c>
      <c r="D29" s="257"/>
      <c r="E29" s="257"/>
      <c r="F29" s="257"/>
      <c r="G29" s="319"/>
      <c r="H29" s="364"/>
      <c r="L29" s="158"/>
      <c r="M29" s="159"/>
      <c r="N29" s="159"/>
      <c r="O29" s="159"/>
    </row>
    <row r="30" spans="1:15" s="157" customFormat="1" ht="14.25">
      <c r="A30" s="249" t="s">
        <v>40</v>
      </c>
      <c r="B30" s="243" t="s">
        <v>49</v>
      </c>
      <c r="C30" s="244" t="s">
        <v>48</v>
      </c>
      <c r="D30" s="257"/>
      <c r="E30" s="257"/>
      <c r="F30" s="257"/>
      <c r="G30" s="319"/>
      <c r="H30" s="364"/>
      <c r="L30" s="158"/>
      <c r="M30" s="159"/>
      <c r="N30" s="159"/>
      <c r="O30" s="159"/>
    </row>
    <row r="31" spans="1:15" s="157" customFormat="1" ht="14.25">
      <c r="A31" s="249" t="s">
        <v>40</v>
      </c>
      <c r="B31" s="243" t="s">
        <v>50</v>
      </c>
      <c r="C31" s="244" t="s">
        <v>51</v>
      </c>
      <c r="D31" s="257">
        <v>90239</v>
      </c>
      <c r="E31" s="257">
        <f t="shared" si="1"/>
        <v>11279.875</v>
      </c>
      <c r="F31" s="257">
        <v>1100</v>
      </c>
      <c r="G31" s="319">
        <f>D31+E31-F31</f>
        <v>100418.875</v>
      </c>
      <c r="H31" s="364" t="s">
        <v>205</v>
      </c>
      <c r="L31" s="158"/>
      <c r="M31" s="159"/>
      <c r="N31" s="159"/>
      <c r="O31" s="159"/>
    </row>
    <row r="32" spans="1:15" s="157" customFormat="1" ht="14.25">
      <c r="A32" s="249" t="s">
        <v>40</v>
      </c>
      <c r="B32" s="243" t="s">
        <v>52</v>
      </c>
      <c r="C32" s="244" t="s">
        <v>53</v>
      </c>
      <c r="D32" s="257"/>
      <c r="E32" s="257"/>
      <c r="F32" s="257"/>
      <c r="G32" s="319"/>
      <c r="H32" s="364"/>
      <c r="L32" s="158"/>
      <c r="M32" s="159"/>
      <c r="N32" s="159"/>
      <c r="O32" s="159"/>
    </row>
    <row r="33" spans="1:236" s="157" customFormat="1" ht="14.25">
      <c r="A33" s="249" t="s">
        <v>40</v>
      </c>
      <c r="B33" s="243" t="s">
        <v>54</v>
      </c>
      <c r="C33" s="244" t="s">
        <v>43</v>
      </c>
      <c r="D33" s="257"/>
      <c r="E33" s="257"/>
      <c r="F33" s="257"/>
      <c r="G33" s="319"/>
      <c r="H33" s="364"/>
      <c r="L33" s="158"/>
      <c r="M33" s="159"/>
      <c r="N33" s="159"/>
      <c r="O33" s="159"/>
    </row>
    <row r="34" spans="1:236" s="160" customFormat="1" ht="14.25">
      <c r="A34" s="249" t="s">
        <v>40</v>
      </c>
      <c r="B34" s="243" t="s">
        <v>55</v>
      </c>
      <c r="C34" s="244" t="s">
        <v>56</v>
      </c>
      <c r="D34" s="257"/>
      <c r="E34" s="257"/>
      <c r="F34" s="257"/>
      <c r="G34" s="319"/>
      <c r="H34" s="364"/>
      <c r="L34" s="161"/>
      <c r="M34" s="162"/>
      <c r="N34" s="162"/>
      <c r="O34" s="162"/>
    </row>
    <row r="35" spans="1:236" s="157" customFormat="1" ht="14.25">
      <c r="A35" s="249" t="s">
        <v>40</v>
      </c>
      <c r="B35" s="243" t="s">
        <v>57</v>
      </c>
      <c r="C35" s="244" t="s">
        <v>58</v>
      </c>
      <c r="D35" s="257"/>
      <c r="E35" s="257"/>
      <c r="F35" s="257"/>
      <c r="G35" s="319"/>
      <c r="H35" s="364"/>
      <c r="L35" s="158"/>
      <c r="M35" s="159"/>
      <c r="N35" s="159"/>
      <c r="O35" s="159"/>
    </row>
    <row r="36" spans="1:236" s="157" customFormat="1" ht="14.25">
      <c r="A36" s="242" t="s">
        <v>63</v>
      </c>
      <c r="B36" s="243" t="s">
        <v>64</v>
      </c>
      <c r="C36" s="244"/>
      <c r="D36" s="257"/>
      <c r="E36" s="257"/>
      <c r="F36" s="257"/>
      <c r="G36" s="319"/>
      <c r="H36" s="364"/>
      <c r="L36" s="159"/>
      <c r="M36" s="159"/>
      <c r="N36" s="159"/>
      <c r="O36" s="159"/>
    </row>
    <row r="37" spans="1:236" s="157" customFormat="1" ht="14.25">
      <c r="A37" s="242" t="s">
        <v>63</v>
      </c>
      <c r="B37" s="243" t="s">
        <v>65</v>
      </c>
      <c r="C37" s="244"/>
      <c r="D37" s="257"/>
      <c r="E37" s="257"/>
      <c r="F37" s="257"/>
      <c r="G37" s="319"/>
      <c r="H37" s="364"/>
      <c r="L37" s="159"/>
      <c r="M37" s="159"/>
      <c r="N37" s="159"/>
      <c r="O37" s="159"/>
    </row>
    <row r="38" spans="1:236" s="159" customFormat="1" ht="21" thickBot="1">
      <c r="A38" s="384"/>
      <c r="B38" s="385"/>
      <c r="C38" s="386"/>
      <c r="D38" s="387"/>
      <c r="E38" s="388"/>
      <c r="F38" s="388"/>
      <c r="G38" s="388"/>
      <c r="H38" s="321"/>
      <c r="IB38" s="157"/>
    </row>
    <row r="39" spans="1:236" s="157" customFormat="1" ht="18.75" thickBot="1">
      <c r="A39" s="506" t="s">
        <v>66</v>
      </c>
      <c r="B39" s="507"/>
      <c r="C39" s="507"/>
      <c r="D39" s="507"/>
      <c r="E39" s="507"/>
      <c r="F39" s="507"/>
      <c r="G39" s="507"/>
      <c r="H39" s="576"/>
      <c r="L39" s="159"/>
      <c r="M39" s="159"/>
      <c r="N39" s="159"/>
      <c r="O39" s="159"/>
    </row>
    <row r="40" spans="1:236" s="113" customFormat="1" ht="15.75" thickBot="1">
      <c r="A40" s="574" t="s">
        <v>7</v>
      </c>
      <c r="B40" s="575"/>
      <c r="C40" s="382" t="s">
        <v>8</v>
      </c>
      <c r="D40" s="323" t="s">
        <v>200</v>
      </c>
      <c r="E40" s="323" t="s">
        <v>11</v>
      </c>
      <c r="F40" s="323" t="s">
        <v>204</v>
      </c>
      <c r="G40" s="383" t="s">
        <v>201</v>
      </c>
      <c r="H40" s="357"/>
      <c r="I40" s="166"/>
      <c r="M40" s="114"/>
      <c r="N40" s="114"/>
      <c r="O40" s="114"/>
      <c r="P40" s="114"/>
    </row>
    <row r="41" spans="1:236" s="156" customFormat="1" ht="14.25">
      <c r="A41" s="324" t="s">
        <v>26</v>
      </c>
      <c r="B41" s="325" t="s">
        <v>67</v>
      </c>
      <c r="C41" s="326" t="s">
        <v>68</v>
      </c>
      <c r="D41" s="318"/>
      <c r="E41" s="318"/>
      <c r="F41" s="318"/>
      <c r="G41" s="327"/>
      <c r="H41" s="364"/>
      <c r="I41" s="322"/>
      <c r="M41" s="166"/>
      <c r="N41" s="166"/>
      <c r="O41" s="166"/>
      <c r="P41" s="166"/>
    </row>
    <row r="42" spans="1:236" s="156" customFormat="1" ht="14.25">
      <c r="A42" s="242" t="s">
        <v>69</v>
      </c>
      <c r="B42" s="243" t="s">
        <v>70</v>
      </c>
      <c r="C42" s="252" t="s">
        <v>71</v>
      </c>
      <c r="D42" s="318"/>
      <c r="E42" s="257"/>
      <c r="F42" s="257"/>
      <c r="G42" s="319"/>
      <c r="H42" s="364"/>
      <c r="I42" s="322"/>
      <c r="M42" s="166"/>
      <c r="N42" s="166"/>
      <c r="O42" s="166"/>
      <c r="P42" s="166"/>
    </row>
    <row r="43" spans="1:236" s="156" customFormat="1" ht="14.25">
      <c r="A43" s="242" t="s">
        <v>72</v>
      </c>
      <c r="B43" s="255" t="s">
        <v>73</v>
      </c>
      <c r="C43" s="252" t="s">
        <v>74</v>
      </c>
      <c r="D43" s="257"/>
      <c r="E43" s="257"/>
      <c r="F43" s="257"/>
      <c r="G43" s="319"/>
      <c r="H43" s="364"/>
      <c r="I43" s="322"/>
      <c r="M43" s="166"/>
      <c r="N43" s="166"/>
      <c r="O43" s="166"/>
      <c r="P43" s="166"/>
    </row>
    <row r="44" spans="1:236" s="157" customFormat="1" ht="14.25">
      <c r="A44" s="242" t="s">
        <v>75</v>
      </c>
      <c r="B44" s="243" t="s">
        <v>76</v>
      </c>
      <c r="C44" s="252" t="s">
        <v>77</v>
      </c>
      <c r="D44" s="257"/>
      <c r="E44" s="257"/>
      <c r="F44" s="257"/>
      <c r="G44" s="319"/>
      <c r="H44" s="364"/>
      <c r="I44" s="322"/>
      <c r="M44" s="159"/>
      <c r="N44" s="159"/>
      <c r="O44" s="159"/>
      <c r="P44" s="159"/>
    </row>
    <row r="45" spans="1:236" s="160" customFormat="1" ht="14.25">
      <c r="A45" s="242" t="s">
        <v>75</v>
      </c>
      <c r="B45" s="243" t="s">
        <v>78</v>
      </c>
      <c r="C45" s="252" t="s">
        <v>43</v>
      </c>
      <c r="D45" s="257"/>
      <c r="E45" s="257"/>
      <c r="F45" s="257"/>
      <c r="G45" s="319"/>
      <c r="H45" s="364"/>
      <c r="I45" s="322"/>
      <c r="M45" s="162"/>
      <c r="N45" s="162"/>
      <c r="O45" s="162"/>
      <c r="P45" s="162"/>
    </row>
    <row r="46" spans="1:236" s="157" customFormat="1" ht="14.25">
      <c r="A46" s="242" t="s">
        <v>79</v>
      </c>
      <c r="B46" s="243" t="s">
        <v>80</v>
      </c>
      <c r="C46" s="252" t="s">
        <v>43</v>
      </c>
      <c r="D46" s="257"/>
      <c r="E46" s="257"/>
      <c r="F46" s="257"/>
      <c r="G46" s="319"/>
      <c r="H46" s="364"/>
      <c r="I46" s="322"/>
      <c r="M46" s="159"/>
      <c r="N46" s="159"/>
      <c r="O46" s="159"/>
      <c r="P46" s="159"/>
    </row>
    <row r="47" spans="1:236" s="157" customFormat="1" ht="14.25">
      <c r="A47" s="242" t="s">
        <v>75</v>
      </c>
      <c r="B47" s="243" t="s">
        <v>81</v>
      </c>
      <c r="C47" s="252" t="s">
        <v>43</v>
      </c>
      <c r="D47" s="257"/>
      <c r="E47" s="257"/>
      <c r="F47" s="257"/>
      <c r="G47" s="319"/>
      <c r="H47" s="364"/>
      <c r="I47" s="322"/>
      <c r="M47" s="159"/>
      <c r="N47" s="159"/>
      <c r="O47" s="159"/>
      <c r="P47" s="159"/>
    </row>
    <row r="48" spans="1:236" s="157" customFormat="1" ht="14.25">
      <c r="A48" s="242" t="s">
        <v>82</v>
      </c>
      <c r="B48" s="243" t="s">
        <v>83</v>
      </c>
      <c r="C48" s="252" t="s">
        <v>84</v>
      </c>
      <c r="D48" s="257"/>
      <c r="E48" s="257"/>
      <c r="F48" s="257"/>
      <c r="G48" s="319"/>
      <c r="H48" s="364"/>
      <c r="I48" s="322"/>
      <c r="M48" s="159"/>
      <c r="N48" s="159"/>
      <c r="O48" s="159"/>
      <c r="P48" s="159"/>
    </row>
    <row r="49" spans="1:16" s="157" customFormat="1" ht="14.25">
      <c r="A49" s="242" t="s">
        <v>91</v>
      </c>
      <c r="B49" s="243" t="s">
        <v>92</v>
      </c>
      <c r="C49" s="252" t="s">
        <v>93</v>
      </c>
      <c r="D49" s="257"/>
      <c r="E49" s="257"/>
      <c r="F49" s="257"/>
      <c r="G49" s="319"/>
      <c r="H49" s="364"/>
      <c r="I49" s="322"/>
      <c r="M49" s="159"/>
      <c r="N49" s="159"/>
      <c r="O49" s="159"/>
      <c r="P49" s="159"/>
    </row>
    <row r="50" spans="1:16" s="160" customFormat="1" ht="14.25">
      <c r="A50" s="242" t="s">
        <v>94</v>
      </c>
      <c r="B50" s="243" t="s">
        <v>95</v>
      </c>
      <c r="C50" s="256" t="s">
        <v>96</v>
      </c>
      <c r="D50" s="257"/>
      <c r="E50" s="257"/>
      <c r="F50" s="257"/>
      <c r="G50" s="319"/>
      <c r="H50" s="364"/>
      <c r="I50" s="322"/>
      <c r="M50" s="162"/>
      <c r="N50" s="162"/>
      <c r="O50" s="162"/>
      <c r="P50" s="162"/>
    </row>
    <row r="51" spans="1:16" s="160" customFormat="1" ht="14.25">
      <c r="A51" s="242" t="s">
        <v>94</v>
      </c>
      <c r="B51" s="243" t="s">
        <v>97</v>
      </c>
      <c r="C51" s="256" t="s">
        <v>98</v>
      </c>
      <c r="D51" s="257"/>
      <c r="E51" s="257"/>
      <c r="F51" s="257"/>
      <c r="G51" s="319"/>
      <c r="H51" s="364"/>
      <c r="I51" s="322"/>
      <c r="M51" s="162"/>
      <c r="N51" s="162"/>
      <c r="O51" s="162"/>
      <c r="P51" s="162"/>
    </row>
    <row r="52" spans="1:16" s="157" customFormat="1" ht="14.25">
      <c r="A52" s="242" t="s">
        <v>99</v>
      </c>
      <c r="B52" s="243" t="s">
        <v>100</v>
      </c>
      <c r="C52" s="256" t="s">
        <v>101</v>
      </c>
      <c r="D52" s="328"/>
      <c r="E52" s="257"/>
      <c r="F52" s="257"/>
      <c r="G52" s="319"/>
      <c r="H52" s="364"/>
      <c r="I52" s="322"/>
      <c r="M52" s="159"/>
      <c r="N52" s="159"/>
      <c r="O52" s="159"/>
      <c r="P52" s="159"/>
    </row>
    <row r="53" spans="1:16" s="157" customFormat="1" ht="14.25">
      <c r="A53" s="242" t="s">
        <v>99</v>
      </c>
      <c r="B53" s="243" t="s">
        <v>102</v>
      </c>
      <c r="C53" s="256" t="s">
        <v>101</v>
      </c>
      <c r="D53" s="328"/>
      <c r="E53" s="257"/>
      <c r="F53" s="257"/>
      <c r="G53" s="319"/>
      <c r="H53" s="364"/>
      <c r="I53" s="322"/>
      <c r="M53" s="159"/>
      <c r="N53" s="159"/>
      <c r="O53" s="159"/>
      <c r="P53" s="159"/>
    </row>
    <row r="54" spans="1:16" s="157" customFormat="1" ht="14.25">
      <c r="A54" s="242" t="s">
        <v>105</v>
      </c>
      <c r="B54" s="243" t="s">
        <v>106</v>
      </c>
      <c r="C54" s="256" t="s">
        <v>107</v>
      </c>
      <c r="D54" s="257"/>
      <c r="E54" s="257"/>
      <c r="F54" s="257"/>
      <c r="G54" s="319"/>
      <c r="H54" s="364"/>
      <c r="I54" s="322"/>
      <c r="M54" s="159"/>
      <c r="N54" s="159"/>
      <c r="O54" s="159"/>
      <c r="P54" s="159"/>
    </row>
    <row r="55" spans="1:16" s="157" customFormat="1" ht="14.25">
      <c r="A55" s="242" t="s">
        <v>108</v>
      </c>
      <c r="B55" s="243" t="s">
        <v>109</v>
      </c>
      <c r="C55" s="256" t="s">
        <v>110</v>
      </c>
      <c r="D55" s="257"/>
      <c r="E55" s="257"/>
      <c r="F55" s="257"/>
      <c r="G55" s="319"/>
      <c r="H55" s="364"/>
      <c r="I55" s="322"/>
      <c r="M55" s="159"/>
      <c r="N55" s="159"/>
      <c r="O55" s="159"/>
      <c r="P55" s="159"/>
    </row>
    <row r="56" spans="1:16" s="157" customFormat="1" ht="14.25">
      <c r="A56" s="242" t="s">
        <v>108</v>
      </c>
      <c r="B56" s="243" t="s">
        <v>111</v>
      </c>
      <c r="C56" s="244" t="s">
        <v>98</v>
      </c>
      <c r="D56" s="245"/>
      <c r="E56" s="257"/>
      <c r="F56" s="257"/>
      <c r="G56" s="319"/>
      <c r="H56" s="364"/>
      <c r="I56" s="322"/>
      <c r="M56" s="159"/>
      <c r="N56" s="159"/>
      <c r="O56" s="159"/>
      <c r="P56" s="159"/>
    </row>
    <row r="57" spans="1:16" s="113" customFormat="1" ht="14.25">
      <c r="A57" s="242" t="s">
        <v>99</v>
      </c>
      <c r="B57" s="243" t="s">
        <v>103</v>
      </c>
      <c r="C57" s="256" t="s">
        <v>104</v>
      </c>
      <c r="D57" s="245"/>
      <c r="E57" s="257"/>
      <c r="F57" s="257"/>
      <c r="G57" s="319"/>
      <c r="H57" s="364"/>
      <c r="I57" s="322"/>
      <c r="M57" s="114"/>
      <c r="N57" s="114"/>
      <c r="O57" s="114"/>
      <c r="P57" s="114"/>
    </row>
    <row r="58" spans="1:16" s="157" customFormat="1" ht="14.25">
      <c r="A58" s="242" t="s">
        <v>85</v>
      </c>
      <c r="B58" s="243" t="s">
        <v>86</v>
      </c>
      <c r="C58" s="252" t="s">
        <v>87</v>
      </c>
      <c r="D58" s="245"/>
      <c r="E58" s="257"/>
      <c r="F58" s="257"/>
      <c r="G58" s="319"/>
      <c r="H58" s="364"/>
      <c r="I58" s="322"/>
      <c r="M58" s="159"/>
      <c r="N58" s="159"/>
      <c r="O58" s="159"/>
      <c r="P58" s="159"/>
    </row>
    <row r="59" spans="1:16" s="160" customFormat="1" ht="14.25">
      <c r="A59" s="242" t="s">
        <v>88</v>
      </c>
      <c r="B59" s="243" t="s">
        <v>89</v>
      </c>
      <c r="C59" s="252" t="s">
        <v>90</v>
      </c>
      <c r="D59" s="257"/>
      <c r="E59" s="257"/>
      <c r="F59" s="257"/>
      <c r="G59" s="319"/>
      <c r="H59" s="364"/>
      <c r="I59" s="322"/>
    </row>
    <row r="60" spans="1:16" s="157" customFormat="1" ht="14.25">
      <c r="A60" s="242" t="s">
        <v>63</v>
      </c>
      <c r="B60" s="243" t="s">
        <v>112</v>
      </c>
      <c r="C60" s="258"/>
      <c r="D60" s="257"/>
      <c r="E60" s="257"/>
      <c r="F60" s="257"/>
      <c r="G60" s="319"/>
      <c r="H60" s="364"/>
      <c r="I60" s="322"/>
      <c r="M60" s="159"/>
      <c r="N60" s="159"/>
      <c r="O60" s="159"/>
      <c r="P60" s="159"/>
    </row>
    <row r="61" spans="1:16" s="157" customFormat="1" ht="14.25">
      <c r="A61" s="242" t="s">
        <v>63</v>
      </c>
      <c r="B61" s="243" t="s">
        <v>113</v>
      </c>
      <c r="C61" s="258"/>
      <c r="D61" s="257"/>
      <c r="E61" s="257"/>
      <c r="F61" s="257"/>
      <c r="G61" s="319"/>
      <c r="H61" s="364"/>
      <c r="I61" s="322"/>
      <c r="M61" s="159"/>
      <c r="N61" s="159"/>
      <c r="O61" s="159"/>
      <c r="P61" s="159"/>
    </row>
    <row r="62" spans="1:16" s="157" customFormat="1" ht="14.25">
      <c r="A62" s="242" t="s">
        <v>63</v>
      </c>
      <c r="B62" s="243" t="s">
        <v>115</v>
      </c>
      <c r="C62" s="258"/>
      <c r="D62" s="257"/>
      <c r="E62" s="257"/>
      <c r="F62" s="257"/>
      <c r="G62" s="319"/>
      <c r="H62" s="364"/>
      <c r="I62" s="322"/>
      <c r="M62" s="158"/>
      <c r="N62" s="158"/>
      <c r="O62" s="158"/>
      <c r="P62" s="158"/>
    </row>
    <row r="63" spans="1:16" s="157" customFormat="1" ht="14.25">
      <c r="A63" s="242" t="s">
        <v>63</v>
      </c>
      <c r="B63" s="243" t="s">
        <v>114</v>
      </c>
      <c r="C63" s="258"/>
      <c r="D63" s="257"/>
      <c r="E63" s="257"/>
      <c r="F63" s="257"/>
      <c r="G63" s="319"/>
      <c r="H63" s="364"/>
      <c r="I63" s="322"/>
      <c r="M63" s="158"/>
      <c r="N63" s="158"/>
      <c r="O63" s="158"/>
      <c r="P63" s="158"/>
    </row>
    <row r="64" spans="1:16" s="157" customFormat="1" ht="14.25">
      <c r="A64" s="242" t="s">
        <v>63</v>
      </c>
      <c r="B64" s="243" t="s">
        <v>116</v>
      </c>
      <c r="C64" s="329"/>
      <c r="D64" s="257"/>
      <c r="E64" s="257"/>
      <c r="F64" s="257"/>
      <c r="G64" s="319"/>
      <c r="H64" s="364"/>
      <c r="I64" s="322"/>
      <c r="M64" s="158"/>
      <c r="N64" s="158"/>
      <c r="O64" s="158"/>
      <c r="P64" s="158"/>
    </row>
    <row r="65" spans="1:16" s="157" customFormat="1" thickBot="1">
      <c r="A65" s="259" t="s">
        <v>63</v>
      </c>
      <c r="B65" s="260" t="s">
        <v>117</v>
      </c>
      <c r="C65" s="329"/>
      <c r="D65" s="257"/>
      <c r="E65" s="257"/>
      <c r="F65" s="257"/>
      <c r="G65" s="319"/>
      <c r="H65" s="364"/>
      <c r="I65" s="322"/>
      <c r="M65" s="158"/>
      <c r="N65" s="158"/>
      <c r="O65" s="158"/>
      <c r="P65" s="158"/>
    </row>
    <row r="66" spans="1:16" s="157" customFormat="1" ht="12.75" thickBot="1">
      <c r="A66" s="114"/>
      <c r="B66" s="330"/>
      <c r="C66" s="141"/>
      <c r="D66" s="136"/>
      <c r="E66" s="136"/>
      <c r="F66" s="136"/>
      <c r="G66" s="136"/>
      <c r="H66" s="136"/>
      <c r="L66" s="159"/>
      <c r="M66" s="159"/>
      <c r="N66" s="159"/>
      <c r="O66" s="159"/>
    </row>
    <row r="67" spans="1:16" s="157" customFormat="1" ht="15.75" customHeight="1" thickBot="1">
      <c r="A67" s="458" t="s">
        <v>118</v>
      </c>
      <c r="B67" s="459"/>
      <c r="C67" s="459"/>
      <c r="D67" s="459"/>
      <c r="E67" s="459"/>
      <c r="F67" s="459"/>
      <c r="G67" s="459"/>
      <c r="H67" s="479"/>
      <c r="L67" s="159"/>
      <c r="M67" s="159"/>
      <c r="N67" s="159"/>
      <c r="O67" s="159"/>
    </row>
    <row r="68" spans="1:16" s="157" customFormat="1" ht="15.75" thickBot="1">
      <c r="A68" s="574" t="s">
        <v>7</v>
      </c>
      <c r="B68" s="575"/>
      <c r="C68" s="382" t="s">
        <v>8</v>
      </c>
      <c r="D68" s="331" t="s">
        <v>200</v>
      </c>
      <c r="E68" s="323" t="s">
        <v>11</v>
      </c>
      <c r="F68" s="323" t="s">
        <v>204</v>
      </c>
      <c r="G68" s="323" t="s">
        <v>201</v>
      </c>
      <c r="H68" s="357"/>
      <c r="I68" s="166"/>
      <c r="M68" s="159"/>
      <c r="N68" s="159"/>
      <c r="O68" s="159"/>
      <c r="P68" s="159"/>
    </row>
    <row r="69" spans="1:16" s="157" customFormat="1" ht="14.25">
      <c r="A69" s="389" t="s">
        <v>124</v>
      </c>
      <c r="B69" s="390" t="s">
        <v>125</v>
      </c>
      <c r="C69" s="347" t="s">
        <v>68</v>
      </c>
      <c r="D69" s="332"/>
      <c r="E69" s="318"/>
      <c r="F69" s="318"/>
      <c r="G69" s="327"/>
      <c r="H69" s="364"/>
      <c r="I69" s="322"/>
      <c r="M69" s="159"/>
      <c r="N69" s="159"/>
      <c r="O69" s="159"/>
      <c r="P69" s="159"/>
    </row>
    <row r="70" spans="1:16" s="157" customFormat="1" ht="14.25">
      <c r="A70" s="261" t="s">
        <v>124</v>
      </c>
      <c r="B70" s="262" t="s">
        <v>126</v>
      </c>
      <c r="C70" s="244" t="s">
        <v>127</v>
      </c>
      <c r="D70" s="257"/>
      <c r="E70" s="257"/>
      <c r="F70" s="257"/>
      <c r="G70" s="319"/>
      <c r="H70" s="364"/>
      <c r="I70" s="322"/>
      <c r="M70" s="159"/>
      <c r="N70" s="159"/>
      <c r="O70" s="159"/>
      <c r="P70" s="159"/>
    </row>
    <row r="71" spans="1:16" s="156" customFormat="1" ht="14.25">
      <c r="A71" s="261" t="s">
        <v>124</v>
      </c>
      <c r="B71" s="262" t="s">
        <v>128</v>
      </c>
      <c r="C71" s="244" t="s">
        <v>127</v>
      </c>
      <c r="D71" s="257"/>
      <c r="E71" s="257"/>
      <c r="F71" s="257"/>
      <c r="G71" s="319"/>
      <c r="H71" s="364"/>
      <c r="I71" s="322"/>
      <c r="J71" s="160"/>
      <c r="M71" s="166"/>
      <c r="N71" s="166"/>
      <c r="O71" s="166"/>
      <c r="P71" s="166"/>
    </row>
    <row r="72" spans="1:16" s="156" customFormat="1" ht="14.25">
      <c r="A72" s="261" t="s">
        <v>129</v>
      </c>
      <c r="B72" s="262" t="s">
        <v>130</v>
      </c>
      <c r="C72" s="244" t="s">
        <v>131</v>
      </c>
      <c r="D72" s="257"/>
      <c r="E72" s="257"/>
      <c r="F72" s="257"/>
      <c r="G72" s="319"/>
      <c r="H72" s="364"/>
      <c r="I72" s="322"/>
      <c r="M72" s="166"/>
      <c r="N72" s="166"/>
      <c r="O72" s="166"/>
      <c r="P72" s="166"/>
    </row>
    <row r="73" spans="1:16" s="156" customFormat="1" ht="14.25">
      <c r="A73" s="261" t="s">
        <v>132</v>
      </c>
      <c r="B73" s="262" t="s">
        <v>133</v>
      </c>
      <c r="C73" s="244" t="s">
        <v>134</v>
      </c>
      <c r="D73" s="257"/>
      <c r="E73" s="257"/>
      <c r="F73" s="257"/>
      <c r="G73" s="319"/>
      <c r="H73" s="364"/>
      <c r="I73" s="322"/>
      <c r="M73" s="166"/>
      <c r="N73" s="166"/>
      <c r="O73" s="166"/>
      <c r="P73" s="166"/>
    </row>
    <row r="74" spans="1:16" s="141" customFormat="1" ht="14.25">
      <c r="A74" s="261" t="s">
        <v>132</v>
      </c>
      <c r="B74" s="262" t="s">
        <v>135</v>
      </c>
      <c r="C74" s="244" t="s">
        <v>134</v>
      </c>
      <c r="D74" s="257"/>
      <c r="E74" s="257"/>
      <c r="F74" s="257"/>
      <c r="G74" s="319"/>
      <c r="H74" s="364"/>
      <c r="I74" s="322"/>
      <c r="M74" s="153"/>
      <c r="N74" s="153"/>
      <c r="O74" s="153"/>
      <c r="P74" s="153"/>
    </row>
    <row r="75" spans="1:16" s="160" customFormat="1" ht="14.25">
      <c r="A75" s="261" t="s">
        <v>119</v>
      </c>
      <c r="B75" s="262" t="s">
        <v>120</v>
      </c>
      <c r="C75" s="244" t="s">
        <v>121</v>
      </c>
      <c r="D75" s="257"/>
      <c r="E75" s="257"/>
      <c r="F75" s="257"/>
      <c r="G75" s="319"/>
      <c r="H75" s="364"/>
      <c r="I75" s="322"/>
      <c r="J75" s="156"/>
      <c r="M75" s="162"/>
      <c r="N75" s="162"/>
      <c r="O75" s="162"/>
      <c r="P75" s="162"/>
    </row>
    <row r="76" spans="1:16" s="160" customFormat="1" ht="14.25">
      <c r="A76" s="265" t="s">
        <v>119</v>
      </c>
      <c r="B76" s="266" t="s">
        <v>122</v>
      </c>
      <c r="C76" s="244" t="s">
        <v>123</v>
      </c>
      <c r="D76" s="257"/>
      <c r="E76" s="257"/>
      <c r="F76" s="257"/>
      <c r="G76" s="319"/>
      <c r="H76" s="364"/>
      <c r="I76" s="322"/>
      <c r="J76" s="156"/>
      <c r="M76" s="162"/>
      <c r="N76" s="162"/>
      <c r="O76" s="162"/>
      <c r="P76" s="162"/>
    </row>
    <row r="77" spans="1:16" s="157" customFormat="1" ht="14.25">
      <c r="A77" s="242" t="s">
        <v>63</v>
      </c>
      <c r="B77" s="243" t="s">
        <v>136</v>
      </c>
      <c r="C77" s="258"/>
      <c r="D77" s="257"/>
      <c r="E77" s="257"/>
      <c r="F77" s="257"/>
      <c r="G77" s="319"/>
      <c r="H77" s="364"/>
      <c r="I77" s="322"/>
      <c r="J77" s="160"/>
      <c r="M77" s="159"/>
      <c r="N77" s="159"/>
      <c r="O77" s="159"/>
      <c r="P77" s="159"/>
    </row>
    <row r="78" spans="1:16" s="157" customFormat="1" ht="14.25">
      <c r="A78" s="242" t="s">
        <v>63</v>
      </c>
      <c r="B78" s="243" t="s">
        <v>137</v>
      </c>
      <c r="C78" s="258"/>
      <c r="D78" s="257"/>
      <c r="E78" s="257"/>
      <c r="F78" s="257"/>
      <c r="G78" s="319"/>
      <c r="H78" s="364"/>
      <c r="I78" s="322"/>
      <c r="M78" s="159"/>
      <c r="N78" s="159"/>
      <c r="O78" s="159"/>
      <c r="P78" s="159"/>
    </row>
    <row r="79" spans="1:16" s="157" customFormat="1" thickBot="1">
      <c r="A79" s="259" t="s">
        <v>63</v>
      </c>
      <c r="B79" s="260" t="s">
        <v>138</v>
      </c>
      <c r="C79" s="267"/>
      <c r="D79" s="333"/>
      <c r="E79" s="333"/>
      <c r="F79" s="333"/>
      <c r="G79" s="334"/>
      <c r="H79" s="364"/>
      <c r="I79" s="322"/>
      <c r="M79" s="159"/>
      <c r="N79" s="159"/>
      <c r="O79" s="159"/>
      <c r="P79" s="159"/>
    </row>
    <row r="80" spans="1:16" s="157" customFormat="1" ht="12.75" thickBot="1">
      <c r="A80" s="335"/>
      <c r="B80" s="336"/>
      <c r="C80" s="337"/>
      <c r="D80" s="338"/>
      <c r="E80" s="338"/>
      <c r="F80" s="322"/>
      <c r="G80" s="322"/>
      <c r="H80" s="322"/>
      <c r="L80" s="159"/>
      <c r="M80" s="159"/>
      <c r="N80" s="159"/>
      <c r="O80" s="159"/>
    </row>
    <row r="81" spans="1:15" s="157" customFormat="1" ht="12.75" thickBot="1">
      <c r="A81" s="577" t="s">
        <v>139</v>
      </c>
      <c r="B81" s="581"/>
      <c r="C81" s="581"/>
      <c r="D81" s="581"/>
      <c r="E81" s="578"/>
      <c r="F81" s="516"/>
      <c r="G81" s="517"/>
      <c r="H81" s="517"/>
      <c r="L81" s="159"/>
      <c r="M81" s="159"/>
      <c r="N81" s="159"/>
      <c r="O81" s="159"/>
    </row>
    <row r="82" spans="1:15" s="157" customFormat="1" ht="12.75" thickBot="1">
      <c r="A82" s="577" t="s">
        <v>140</v>
      </c>
      <c r="B82" s="578"/>
      <c r="C82" s="156"/>
      <c r="D82" s="579" t="s">
        <v>141</v>
      </c>
      <c r="E82" s="580"/>
      <c r="F82" s="136"/>
      <c r="G82" s="136"/>
      <c r="H82" s="136"/>
      <c r="L82" s="159"/>
      <c r="M82" s="159"/>
      <c r="N82" s="159"/>
      <c r="O82" s="159"/>
    </row>
    <row r="83" spans="1:15" s="157" customFormat="1" ht="12">
      <c r="A83" s="339" t="s">
        <v>142</v>
      </c>
      <c r="B83" s="340" t="s">
        <v>143</v>
      </c>
      <c r="C83" s="141"/>
      <c r="D83" s="341" t="s">
        <v>142</v>
      </c>
      <c r="E83" s="341" t="s">
        <v>143</v>
      </c>
      <c r="F83" s="136"/>
      <c r="G83" s="136"/>
      <c r="H83" s="136"/>
      <c r="L83" s="159"/>
      <c r="M83" s="159"/>
      <c r="N83" s="159"/>
      <c r="O83" s="159"/>
    </row>
    <row r="84" spans="1:15" s="157" customFormat="1" ht="12">
      <c r="A84" s="342" t="s">
        <v>144</v>
      </c>
      <c r="B84" s="343">
        <v>300</v>
      </c>
      <c r="C84" s="141"/>
      <c r="D84" s="329" t="s">
        <v>145</v>
      </c>
      <c r="E84" s="344">
        <v>300</v>
      </c>
      <c r="F84" s="136"/>
      <c r="G84" s="136"/>
      <c r="H84" s="136"/>
      <c r="L84" s="159"/>
      <c r="M84" s="159"/>
      <c r="N84" s="159"/>
      <c r="O84" s="159"/>
    </row>
    <row r="85" spans="1:15" s="157" customFormat="1" ht="12">
      <c r="A85" s="342" t="s">
        <v>146</v>
      </c>
      <c r="B85" s="343">
        <v>400</v>
      </c>
      <c r="C85" s="141"/>
      <c r="D85" s="329" t="s">
        <v>147</v>
      </c>
      <c r="E85" s="344">
        <v>400</v>
      </c>
      <c r="F85" s="136"/>
      <c r="G85" s="136"/>
      <c r="H85" s="136"/>
      <c r="L85" s="159"/>
      <c r="M85" s="159"/>
      <c r="N85" s="159"/>
      <c r="O85" s="159"/>
    </row>
    <row r="86" spans="1:15" s="157" customFormat="1" ht="12">
      <c r="A86" s="342" t="s">
        <v>148</v>
      </c>
      <c r="B86" s="343">
        <v>500</v>
      </c>
      <c r="C86" s="141"/>
      <c r="D86" s="329" t="s">
        <v>149</v>
      </c>
      <c r="E86" s="344">
        <v>500</v>
      </c>
      <c r="F86" s="136"/>
      <c r="G86" s="136"/>
      <c r="H86" s="136"/>
      <c r="L86" s="159"/>
      <c r="M86" s="159"/>
      <c r="N86" s="159"/>
      <c r="O86" s="159"/>
    </row>
    <row r="87" spans="1:15" s="157" customFormat="1" ht="12">
      <c r="A87" s="342" t="s">
        <v>150</v>
      </c>
      <c r="B87" s="343">
        <v>600</v>
      </c>
      <c r="C87" s="141"/>
      <c r="D87" s="329" t="s">
        <v>151</v>
      </c>
      <c r="E87" s="344">
        <v>600</v>
      </c>
      <c r="F87" s="136"/>
      <c r="G87" s="136"/>
      <c r="H87" s="136"/>
    </row>
    <row r="88" spans="1:15" s="157" customFormat="1" ht="12">
      <c r="A88" s="342" t="s">
        <v>152</v>
      </c>
      <c r="B88" s="343">
        <v>700</v>
      </c>
      <c r="C88" s="141"/>
      <c r="D88" s="329" t="s">
        <v>153</v>
      </c>
      <c r="E88" s="344">
        <v>700</v>
      </c>
      <c r="F88" s="136"/>
      <c r="G88" s="136"/>
      <c r="H88" s="136"/>
    </row>
    <row r="89" spans="1:15" s="157" customFormat="1" ht="12">
      <c r="A89" s="342" t="s">
        <v>154</v>
      </c>
      <c r="B89" s="343">
        <v>800</v>
      </c>
      <c r="C89" s="141"/>
      <c r="D89" s="329" t="s">
        <v>155</v>
      </c>
      <c r="E89" s="344">
        <v>750</v>
      </c>
      <c r="F89" s="136"/>
      <c r="G89" s="136"/>
      <c r="H89" s="136"/>
    </row>
    <row r="90" spans="1:15" s="157" customFormat="1" ht="12">
      <c r="A90" s="345" t="s">
        <v>156</v>
      </c>
      <c r="B90" s="346">
        <v>900</v>
      </c>
      <c r="C90" s="141"/>
      <c r="D90" s="329" t="s">
        <v>157</v>
      </c>
      <c r="E90" s="344">
        <v>800</v>
      </c>
      <c r="F90" s="136"/>
      <c r="G90" s="136"/>
      <c r="H90" s="136"/>
    </row>
    <row r="91" spans="1:15" s="157" customFormat="1" ht="12">
      <c r="A91" s="114" t="s">
        <v>158</v>
      </c>
      <c r="B91" s="152"/>
      <c r="C91" s="141"/>
      <c r="D91" s="153"/>
      <c r="E91" s="154"/>
      <c r="F91" s="136"/>
      <c r="G91" s="136"/>
      <c r="H91" s="136"/>
    </row>
    <row r="92" spans="1:15" s="157" customFormat="1" ht="12">
      <c r="A92" s="289" t="s">
        <v>159</v>
      </c>
      <c r="B92" s="290"/>
      <c r="C92" s="291"/>
      <c r="D92" s="291"/>
      <c r="E92" s="291"/>
      <c r="F92" s="291"/>
      <c r="G92" s="291"/>
      <c r="H92" s="291"/>
    </row>
    <row r="93" spans="1:15" s="157" customFormat="1" ht="12">
      <c r="A93" s="289" t="s">
        <v>160</v>
      </c>
      <c r="B93" s="290"/>
      <c r="C93" s="291"/>
      <c r="D93" s="291"/>
      <c r="E93" s="291"/>
      <c r="F93" s="291"/>
      <c r="G93" s="291"/>
      <c r="H93" s="291"/>
    </row>
    <row r="94" spans="1:15" s="94" customFormat="1">
      <c r="B94" s="189"/>
      <c r="C94" s="190"/>
      <c r="D94" s="190"/>
      <c r="E94" s="190"/>
      <c r="F94" s="190"/>
      <c r="G94" s="190"/>
      <c r="H94" s="190"/>
    </row>
    <row r="95" spans="1:15" s="94" customFormat="1">
      <c r="B95" s="189"/>
      <c r="C95" s="190"/>
      <c r="D95" s="190"/>
      <c r="E95" s="190"/>
      <c r="F95" s="190"/>
      <c r="G95" s="190"/>
      <c r="H95" s="190"/>
    </row>
    <row r="96" spans="1:15" s="94" customFormat="1">
      <c r="B96" s="189"/>
      <c r="C96" s="190"/>
      <c r="D96" s="190"/>
      <c r="E96" s="190"/>
      <c r="F96" s="190"/>
      <c r="G96" s="190"/>
      <c r="H96" s="190"/>
    </row>
    <row r="97" spans="1:8" s="94" customFormat="1">
      <c r="B97" s="189"/>
      <c r="C97" s="190"/>
      <c r="D97" s="190"/>
      <c r="E97" s="190"/>
      <c r="F97" s="190"/>
      <c r="G97" s="190"/>
      <c r="H97" s="190"/>
    </row>
    <row r="98" spans="1:8" s="94" customFormat="1">
      <c r="B98" s="189"/>
      <c r="C98" s="190"/>
      <c r="D98" s="190"/>
      <c r="E98" s="190"/>
      <c r="F98" s="190"/>
      <c r="G98" s="190"/>
      <c r="H98" s="190"/>
    </row>
    <row r="99" spans="1:8" s="94" customFormat="1">
      <c r="B99" s="189"/>
      <c r="C99" s="190"/>
      <c r="D99" s="190"/>
      <c r="E99" s="190"/>
      <c r="F99" s="190"/>
      <c r="G99" s="190"/>
      <c r="H99" s="190"/>
    </row>
    <row r="100" spans="1:8" s="94" customFormat="1">
      <c r="B100" s="189"/>
      <c r="C100" s="190"/>
      <c r="D100" s="190"/>
      <c r="E100" s="190"/>
      <c r="F100" s="190"/>
      <c r="G100" s="190"/>
      <c r="H100" s="190"/>
    </row>
    <row r="101" spans="1:8" s="94" customFormat="1">
      <c r="B101" s="189"/>
      <c r="C101" s="190"/>
      <c r="D101" s="190"/>
      <c r="E101" s="190"/>
      <c r="F101" s="190"/>
      <c r="G101" s="190"/>
      <c r="H101" s="190"/>
    </row>
    <row r="105" spans="1:8">
      <c r="A105" s="12"/>
      <c r="B105" s="12"/>
      <c r="C105" s="13"/>
      <c r="D105" s="13"/>
      <c r="E105" s="13"/>
      <c r="F105" s="9"/>
      <c r="G105" s="9"/>
      <c r="H105" s="9"/>
    </row>
  </sheetData>
  <mergeCells count="18">
    <mergeCell ref="A6:G6"/>
    <mergeCell ref="A7:G7"/>
    <mergeCell ref="A8:H8"/>
    <mergeCell ref="A9:H9"/>
    <mergeCell ref="A10:B10"/>
    <mergeCell ref="A1:A4"/>
    <mergeCell ref="B1:H1"/>
    <mergeCell ref="B2:H2"/>
    <mergeCell ref="B3:H3"/>
    <mergeCell ref="B4:H4"/>
    <mergeCell ref="A40:B40"/>
    <mergeCell ref="A39:H39"/>
    <mergeCell ref="A68:B68"/>
    <mergeCell ref="A67:H67"/>
    <mergeCell ref="A82:B82"/>
    <mergeCell ref="D82:E82"/>
    <mergeCell ref="A81:E81"/>
    <mergeCell ref="F81:H81"/>
  </mergeCells>
  <pageMargins left="0.7" right="0.7" top="0.75" bottom="0.75" header="0.3" footer="0.3"/>
  <pageSetup scale="51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I7" sqref="I7"/>
    </sheetView>
  </sheetViews>
  <sheetFormatPr defaultRowHeight="15"/>
  <cols>
    <col min="1" max="1" width="24.140625" bestFit="1" customWidth="1"/>
    <col min="8" max="8" width="35.140625" customWidth="1"/>
    <col min="9" max="9" width="24.140625" customWidth="1"/>
  </cols>
  <sheetData>
    <row r="1" spans="1:14" ht="52.5" customHeight="1">
      <c r="A1" s="463"/>
      <c r="B1" s="592" t="s">
        <v>0</v>
      </c>
      <c r="C1" s="592"/>
      <c r="D1" s="592"/>
      <c r="E1" s="592"/>
      <c r="F1" s="592"/>
      <c r="G1" s="592"/>
      <c r="H1" s="592"/>
      <c r="I1" s="463"/>
    </row>
    <row r="2" spans="1:14">
      <c r="A2" s="463"/>
      <c r="B2" s="466" t="s">
        <v>1</v>
      </c>
      <c r="C2" s="466"/>
      <c r="D2" s="466"/>
      <c r="E2" s="466"/>
      <c r="F2" s="466"/>
      <c r="G2" s="466"/>
      <c r="H2" s="466"/>
      <c r="I2" s="463"/>
    </row>
    <row r="3" spans="1:14">
      <c r="A3" s="463"/>
      <c r="B3" s="557" t="s">
        <v>252</v>
      </c>
      <c r="C3" s="557"/>
      <c r="D3" s="557"/>
      <c r="E3" s="557"/>
      <c r="F3" s="557"/>
      <c r="G3" s="557"/>
      <c r="H3" s="557"/>
      <c r="I3" s="463"/>
    </row>
    <row r="4" spans="1:14">
      <c r="A4" s="463"/>
      <c r="B4" s="593" t="s">
        <v>208</v>
      </c>
      <c r="C4" s="593"/>
      <c r="D4" s="593"/>
      <c r="E4" s="593"/>
      <c r="F4" s="593"/>
      <c r="G4" s="593"/>
      <c r="H4" s="593"/>
      <c r="I4" s="463"/>
    </row>
    <row r="5" spans="1:14" ht="15.75" thickBot="1">
      <c r="B5" s="1"/>
      <c r="C5" s="2"/>
      <c r="D5" s="2"/>
      <c r="F5" s="2"/>
      <c r="G5" s="2"/>
      <c r="H5" s="2"/>
      <c r="I5" s="2"/>
    </row>
    <row r="6" spans="1:14" ht="15.75" thickBot="1">
      <c r="A6" s="483" t="s">
        <v>209</v>
      </c>
      <c r="B6" s="484"/>
      <c r="C6" s="484"/>
      <c r="D6" s="484"/>
      <c r="E6" s="484"/>
      <c r="F6" s="484"/>
      <c r="G6" s="484"/>
      <c r="H6" s="594"/>
      <c r="I6" s="3" t="s">
        <v>210</v>
      </c>
    </row>
    <row r="7" spans="1:14" ht="15.75" thickBot="1">
      <c r="A7" s="486"/>
      <c r="B7" s="487"/>
      <c r="C7" s="487"/>
      <c r="D7" s="487"/>
      <c r="E7" s="487"/>
      <c r="F7" s="487"/>
      <c r="G7" s="487"/>
      <c r="H7" s="595"/>
      <c r="I7" s="4" t="s">
        <v>271</v>
      </c>
    </row>
    <row r="8" spans="1:14" ht="16.5" thickBot="1">
      <c r="A8" s="586" t="s">
        <v>6</v>
      </c>
      <c r="B8" s="587"/>
      <c r="C8" s="587"/>
      <c r="D8" s="587"/>
      <c r="E8" s="587"/>
      <c r="F8" s="587"/>
      <c r="G8" s="587"/>
      <c r="H8" s="587"/>
      <c r="I8" s="588"/>
    </row>
    <row r="9" spans="1:14" ht="15.75" thickBot="1">
      <c r="A9" s="583" t="s">
        <v>211</v>
      </c>
      <c r="B9" s="584"/>
      <c r="C9" s="585"/>
    </row>
    <row r="10" spans="1:14">
      <c r="A10" s="350"/>
      <c r="B10" s="350"/>
    </row>
    <row r="11" spans="1:14">
      <c r="A11" s="37" t="s">
        <v>212</v>
      </c>
      <c r="B11" s="38"/>
      <c r="J11" t="s">
        <v>261</v>
      </c>
    </row>
    <row r="12" spans="1:14">
      <c r="A12" s="37" t="s">
        <v>213</v>
      </c>
      <c r="B12" s="38"/>
    </row>
    <row r="13" spans="1:14">
      <c r="A13" s="37" t="s">
        <v>214</v>
      </c>
      <c r="B13" s="38"/>
    </row>
    <row r="14" spans="1:14">
      <c r="A14" s="37" t="s">
        <v>215</v>
      </c>
      <c r="B14" s="38"/>
    </row>
    <row r="15" spans="1:14">
      <c r="A15" s="37" t="s">
        <v>216</v>
      </c>
      <c r="B15" s="38"/>
      <c r="N15" s="34"/>
    </row>
    <row r="16" spans="1:14" ht="15.75" thickBot="1">
      <c r="A16" s="8"/>
      <c r="B16" s="8"/>
    </row>
    <row r="17" spans="1:9" ht="16.5" thickBot="1">
      <c r="A17" s="589" t="s">
        <v>66</v>
      </c>
      <c r="B17" s="590"/>
      <c r="C17" s="590"/>
      <c r="D17" s="590"/>
      <c r="E17" s="590"/>
      <c r="F17" s="590"/>
      <c r="G17" s="590"/>
      <c r="H17" s="590"/>
      <c r="I17" s="591"/>
    </row>
    <row r="18" spans="1:9" ht="15.75" thickBot="1">
      <c r="A18" s="583" t="s">
        <v>211</v>
      </c>
      <c r="B18" s="584"/>
      <c r="C18" s="585"/>
    </row>
    <row r="19" spans="1:9">
      <c r="A19" s="348" t="s">
        <v>217</v>
      </c>
      <c r="B19" s="349"/>
    </row>
    <row r="20" spans="1:9">
      <c r="A20" s="39" t="s">
        <v>218</v>
      </c>
      <c r="B20" s="41"/>
    </row>
    <row r="21" spans="1:9">
      <c r="A21" s="39" t="s">
        <v>219</v>
      </c>
      <c r="B21" s="40"/>
    </row>
    <row r="22" spans="1:9">
      <c r="A22" s="39" t="s">
        <v>220</v>
      </c>
      <c r="B22" s="40"/>
    </row>
    <row r="23" spans="1:9">
      <c r="A23" s="42" t="s">
        <v>221</v>
      </c>
      <c r="B23" s="43"/>
    </row>
    <row r="24" spans="1:9" ht="15.75" thickBot="1">
      <c r="A24" s="44" t="s">
        <v>222</v>
      </c>
      <c r="B24" s="45"/>
    </row>
    <row r="25" spans="1:9">
      <c r="A25" s="8"/>
      <c r="B25" s="46"/>
    </row>
    <row r="26" spans="1:9" ht="15.75" thickBot="1"/>
    <row r="27" spans="1:9">
      <c r="A27" s="47" t="s">
        <v>223</v>
      </c>
      <c r="B27" s="48"/>
    </row>
    <row r="28" spans="1:9">
      <c r="A28" s="49" t="s">
        <v>200</v>
      </c>
    </row>
    <row r="29" spans="1:9">
      <c r="A29" s="49" t="s">
        <v>224</v>
      </c>
    </row>
    <row r="30" spans="1:9">
      <c r="A30" s="49" t="s">
        <v>225</v>
      </c>
    </row>
    <row r="31" spans="1:9">
      <c r="A31" s="49" t="s">
        <v>226</v>
      </c>
    </row>
    <row r="32" spans="1:9" ht="15.75" thickBot="1">
      <c r="A32" s="50" t="s">
        <v>201</v>
      </c>
    </row>
  </sheetData>
  <mergeCells count="11">
    <mergeCell ref="A18:C18"/>
    <mergeCell ref="A9:C9"/>
    <mergeCell ref="A8:I8"/>
    <mergeCell ref="A17:I17"/>
    <mergeCell ref="A1:A4"/>
    <mergeCell ref="B1:H1"/>
    <mergeCell ref="I1:I4"/>
    <mergeCell ref="B2:H2"/>
    <mergeCell ref="B3:H3"/>
    <mergeCell ref="B4:H4"/>
    <mergeCell ref="A6:H7"/>
  </mergeCells>
  <pageMargins left="0.67" right="0.7" top="0.38" bottom="0.75" header="0.27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T&amp;C</vt:lpstr>
      <vt:lpstr>Daman</vt:lpstr>
      <vt:lpstr>Silvassa</vt:lpstr>
      <vt:lpstr>Thane</vt:lpstr>
      <vt:lpstr>Raigad</vt:lpstr>
      <vt:lpstr>Umbergaon</vt:lpstr>
      <vt:lpstr>Vadodra</vt:lpstr>
      <vt:lpstr>Nashik</vt:lpstr>
      <vt:lpstr>GOA</vt:lpstr>
      <vt:lpstr>Bankura</vt:lpstr>
      <vt:lpstr>Chennai-Hossur</vt:lpstr>
      <vt:lpstr>Pondicherry</vt:lpstr>
      <vt:lpstr>Barshi</vt:lpstr>
      <vt:lpstr>Noida</vt:lpstr>
      <vt:lpstr>Haridwar</vt:lpstr>
      <vt:lpstr>Baddi</vt:lpstr>
      <vt:lpstr>Kerala</vt:lpstr>
      <vt:lpstr>Salem</vt:lpstr>
      <vt:lpstr>Guwhati</vt:lpstr>
      <vt:lpstr>Bhuneshwar</vt:lpstr>
      <vt:lpstr>Jammu</vt:lpstr>
      <vt:lpstr>Mehbubnagar</vt:lpstr>
      <vt:lpstr>STOCK POINT- Daman</vt:lpstr>
      <vt:lpstr>Stock Point -Silvassa</vt:lpstr>
      <vt:lpstr>Stock Point - Bhiwandi </vt:lpstr>
      <vt:lpstr>Stock Point- Nagpur</vt:lpstr>
      <vt:lpstr>Nashik Warehouse</vt:lpstr>
      <vt:lpstr>Kolkatta Warehouse</vt:lpstr>
      <vt:lpstr>Chennai Warehouse</vt:lpstr>
      <vt:lpstr>SWEEP</vt:lpstr>
      <vt:lpstr>Baddi!Print_Area</vt:lpstr>
      <vt:lpstr>Bankura!Print_Area</vt:lpstr>
      <vt:lpstr>Barshi!Print_Area</vt:lpstr>
      <vt:lpstr>Bhuneshwar!Print_Area</vt:lpstr>
      <vt:lpstr>'Chennai Warehouse'!Print_Area</vt:lpstr>
      <vt:lpstr>'Chennai-Hossur'!Print_Area</vt:lpstr>
      <vt:lpstr>Daman!Print_Area</vt:lpstr>
      <vt:lpstr>GOA!Print_Area</vt:lpstr>
      <vt:lpstr>Guwhati!Print_Area</vt:lpstr>
      <vt:lpstr>Haridwar!Print_Area</vt:lpstr>
      <vt:lpstr>Jammu!Print_Area</vt:lpstr>
      <vt:lpstr>Kerala!Print_Area</vt:lpstr>
      <vt:lpstr>'Kolkatta Warehouse'!Print_Area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Silvassa!Print_Area</vt:lpstr>
      <vt:lpstr>'STOCK POINT- Daman'!Print_Area</vt:lpstr>
      <vt:lpstr>'Stock Point- Nagpur'!Print_Area</vt:lpstr>
      <vt:lpstr>'Stock Point -Silvassa'!Print_Area</vt:lpstr>
      <vt:lpstr>SWEEP!Print_Area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2016-07-21T07:28:59Z</cp:lastPrinted>
  <dcterms:created xsi:type="dcterms:W3CDTF">2016-01-23T10:10:33Z</dcterms:created>
  <dcterms:modified xsi:type="dcterms:W3CDTF">2016-07-21T07:29:45Z</dcterms:modified>
</cp:coreProperties>
</file>